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tabRatio="848" activeTab="3"/>
  </bookViews>
  <sheets>
    <sheet name="Informações do Hospital" sheetId="1" r:id="rId1"/>
    <sheet name="Informações da CRM" sheetId="2" r:id="rId2"/>
    <sheet name="Instruções e Definições" sheetId="3" r:id="rId3"/>
    <sheet name="Instructions and Definition (2)" sheetId="4" r:id="rId4"/>
    <sheet name="RMH Data" sheetId="5" r:id="rId5"/>
    <sheet name="Partner Hospital Data" sheetId="6" r:id="rId6"/>
    <sheet name="Drop Down Lists" sheetId="7" state="hidden" r:id="rId7"/>
  </sheets>
  <definedNames>
    <definedName name="AppYear">'Drop Down Lists'!#REF!</definedName>
    <definedName name="AppYr">'Drop Down Lists'!$A$1:$A$34</definedName>
    <definedName name="_xlnm.Print_Area" localSheetId="1">'Informações da CRM'!$B$2:$H$67</definedName>
    <definedName name="_xlnm.Print_Area" localSheetId="0">'Informações do Hospital'!$B$2:$L$80</definedName>
    <definedName name="_xlnm.Print_Area" localSheetId="2">'Instruções e Definições'!$A$1:$N$74</definedName>
    <definedName name="_xlnm.Print_Area" localSheetId="3">'Instructions and Definition (2)'!$A$1:$N$73</definedName>
    <definedName name="_xlnm.Print_Area" localSheetId="5">'Partner Hospital Data'!$B$2:$L$80</definedName>
    <definedName name="_xlnm.Print_Area" localSheetId="4">'RMH Data'!$B$2:$H$67</definedName>
    <definedName name="days">'Drop Down Lists'!$C$1:$C$366</definedName>
    <definedName name="dist">'Drop Down Lists'!$D$1:$D$3</definedName>
    <definedName name="Distance">'Drop Down Lists'!$H$2:$H$8</definedName>
    <definedName name="Fifth">'Drop Down Lists'!$G$2:$G$22</definedName>
    <definedName name="Percent">'Drop Down Lists'!$B$1:$B$101</definedName>
    <definedName name="Restrict">'Drop Down Lists'!$E$1:$E$7</definedName>
    <definedName name="_xlnm.Print_Titles" localSheetId="0">'Informações do Hospital'!$2:$3</definedName>
    <definedName name="_xlnm.Print_Titles" localSheetId="5">'Partner Hospital Data'!$2:$3</definedName>
    <definedName name="YN">'Drop Down Lists'!$K$2:$K$4</definedName>
  </definedNames>
  <calcPr calcMode="manual" fullCalcOnLoad="1" calcCompleted="0" calcOnSave="0"/>
</workbook>
</file>

<file path=xl/sharedStrings.xml><?xml version="1.0" encoding="utf-8"?>
<sst xmlns="http://schemas.openxmlformats.org/spreadsheetml/2006/main" count="249" uniqueCount="157">
  <si>
    <t>To establish a formal ongoing data collection process from both Ronald McDonald Houses and partner hospitals and to use this data as a basis for determining future room capacity needs at each Ronald McDonald House</t>
  </si>
  <si>
    <t>Purpose:</t>
  </si>
  <si>
    <t>How to use the Room Need Estimator:</t>
  </si>
  <si>
    <t>Definitions:</t>
  </si>
  <si>
    <t>Name</t>
  </si>
  <si>
    <t>Rooms Available</t>
  </si>
  <si>
    <t>Average Number of Nights Stayed per Family</t>
  </si>
  <si>
    <t>Occupancy Rate</t>
  </si>
  <si>
    <t>Other Information</t>
  </si>
  <si>
    <r>
      <t xml:space="preserve">Note: "Number of Families Turned Away" should be </t>
    </r>
    <r>
      <rPr>
        <b/>
        <i/>
        <u val="single"/>
        <sz val="10"/>
        <rFont val="Arial"/>
        <family val="2"/>
      </rPr>
      <t xml:space="preserve">exclusive of </t>
    </r>
    <r>
      <rPr>
        <b/>
        <i/>
        <sz val="10"/>
        <rFont val="Arial"/>
        <family val="2"/>
      </rPr>
      <t>"Number of Families Placed in a Hotel"</t>
    </r>
  </si>
  <si>
    <t>Yes</t>
  </si>
  <si>
    <t>No</t>
  </si>
  <si>
    <t>More than 10 miles</t>
  </si>
  <si>
    <t>More than 20 miles</t>
  </si>
  <si>
    <t>More than 25 miles</t>
  </si>
  <si>
    <t>More than 30 miles</t>
  </si>
  <si>
    <t>More than 40 miles</t>
  </si>
  <si>
    <t>More than 50 miles</t>
  </si>
  <si>
    <t>If Yes, How Far?</t>
  </si>
  <si>
    <t>Partner Hospital 1</t>
  </si>
  <si>
    <t>Partner Hospital 2, if applicable</t>
  </si>
  <si>
    <t>Partner Hospital 3, if applicable</t>
  </si>
  <si>
    <t>Partner Hospital 4, if applicable</t>
  </si>
  <si>
    <t>Partner Hospital 5, if applicable</t>
  </si>
  <si>
    <t>Partner Hospital 6, if applicable</t>
  </si>
  <si>
    <t>Partner Hospital 7, if applicable</t>
  </si>
  <si>
    <t>Partner Hospital 8, if applicable</t>
  </si>
  <si>
    <t>Partner Hospital 9, if applicable</t>
  </si>
  <si>
    <t>Partner Hospital 10, if applicable</t>
  </si>
  <si>
    <t>Hospital</t>
  </si>
  <si>
    <t>Discharges</t>
  </si>
  <si>
    <t>Patient Days</t>
  </si>
  <si>
    <t>Average Length of Stay</t>
  </si>
  <si>
    <t>Less than 25 Miles</t>
  </si>
  <si>
    <t>25 to 50 Miles</t>
  </si>
  <si>
    <t>More than 50 Miles</t>
  </si>
  <si>
    <t>Hospital Utilization Data</t>
  </si>
  <si>
    <t>Instructions and Definitions</t>
  </si>
  <si>
    <r>
      <t xml:space="preserve">Note: Average % of RMH Occupants Using this Hospital </t>
    </r>
    <r>
      <rPr>
        <b/>
        <i/>
        <u val="single"/>
        <sz val="10"/>
        <rFont val="Arial"/>
        <family val="2"/>
      </rPr>
      <t>MUST</t>
    </r>
    <r>
      <rPr>
        <b/>
        <i/>
        <sz val="10"/>
        <rFont val="Arial"/>
        <family val="2"/>
      </rPr>
      <t xml:space="preserve"> Sum to 100%</t>
    </r>
  </si>
  <si>
    <t>TOTAL</t>
  </si>
  <si>
    <r>
      <t xml:space="preserve">Percent of Family Stays that are </t>
    </r>
    <r>
      <rPr>
        <i/>
        <sz val="10"/>
        <rFont val="Arial"/>
        <family val="2"/>
      </rPr>
      <t>Inpatient</t>
    </r>
  </si>
  <si>
    <r>
      <t xml:space="preserve">Percent of Family Stays that are </t>
    </r>
    <r>
      <rPr>
        <i/>
        <sz val="10"/>
        <rFont val="Arial"/>
        <family val="2"/>
      </rPr>
      <t>Outpatient</t>
    </r>
  </si>
  <si>
    <r>
      <t xml:space="preserve">Number of Family Stays that are </t>
    </r>
    <r>
      <rPr>
        <i/>
        <sz val="10"/>
        <rFont val="Arial"/>
        <family val="2"/>
      </rPr>
      <t>Inpatient</t>
    </r>
  </si>
  <si>
    <r>
      <t xml:space="preserve">Number of Family Stays that are </t>
    </r>
    <r>
      <rPr>
        <i/>
        <sz val="10"/>
        <rFont val="Arial"/>
        <family val="2"/>
      </rPr>
      <t>Outpatient</t>
    </r>
  </si>
  <si>
    <t>Total</t>
  </si>
  <si>
    <t>Ronald McDonald House Data Sheet</t>
  </si>
  <si>
    <t>Does a distance restriction exist for the RMH?</t>
  </si>
  <si>
    <t>Room Need Estimator</t>
  </si>
  <si>
    <t>Average % of RMH Volume from this Hospital</t>
  </si>
  <si>
    <t>Historical Utilization</t>
  </si>
  <si>
    <t>Partner Hospital Data</t>
  </si>
  <si>
    <t>Note: Use drive time as a proxy for distance in urban areas. Less than 25 miles equates to under 1 hour of drive time; 25-50 mile equates to 2 hours; More than 50 equates to 3 hours</t>
  </si>
  <si>
    <t>Narrative of Hospital Expansion Plans (If Known)</t>
  </si>
  <si>
    <r>
      <t xml:space="preserve">1.  Inputs are made manually in the </t>
    </r>
    <r>
      <rPr>
        <b/>
        <i/>
        <sz val="10"/>
        <rFont val="Arial"/>
        <family val="2"/>
      </rPr>
      <t>blue</t>
    </r>
    <r>
      <rPr>
        <b/>
        <sz val="10"/>
        <rFont val="Arial"/>
        <family val="2"/>
      </rPr>
      <t xml:space="preserve"> </t>
    </r>
    <r>
      <rPr>
        <b/>
        <i/>
        <sz val="10"/>
        <rFont val="Arial"/>
        <family val="2"/>
      </rPr>
      <t>cells</t>
    </r>
  </si>
  <si>
    <r>
      <t xml:space="preserve">2.  Inputs are made via drop down options in the </t>
    </r>
    <r>
      <rPr>
        <b/>
        <i/>
        <sz val="10"/>
        <rFont val="Arial"/>
        <family val="2"/>
      </rPr>
      <t>yellow cells</t>
    </r>
  </si>
  <si>
    <r>
      <t>Inpatient</t>
    </r>
    <r>
      <rPr>
        <sz val="10"/>
        <rFont val="Arial"/>
        <family val="2"/>
      </rPr>
      <t xml:space="preserve"> - Patient staying overnight in the</t>
    </r>
    <r>
      <rPr>
        <i/>
        <sz val="10"/>
        <rFont val="Arial"/>
        <family val="2"/>
      </rPr>
      <t xml:space="preserve"> hospital</t>
    </r>
  </si>
  <si>
    <r>
      <t>Outpatient</t>
    </r>
    <r>
      <rPr>
        <sz val="10"/>
        <rFont val="Arial"/>
        <family val="2"/>
      </rPr>
      <t xml:space="preserve"> - Patient seen in a setting not requiring an overnight stay at the </t>
    </r>
    <r>
      <rPr>
        <i/>
        <sz val="10"/>
        <rFont val="Arial"/>
        <family val="2"/>
      </rPr>
      <t>hospital</t>
    </r>
  </si>
  <si>
    <r>
      <t>Discharges</t>
    </r>
    <r>
      <rPr>
        <sz val="10"/>
        <rFont val="Arial"/>
        <family val="2"/>
      </rPr>
      <t xml:space="preserve"> - Number of patients admitted and then released from the hospital over a given time period</t>
    </r>
  </si>
  <si>
    <r>
      <t>Average Length of Stay</t>
    </r>
    <r>
      <rPr>
        <sz val="10"/>
        <rFont val="Arial"/>
        <family val="2"/>
      </rPr>
      <t xml:space="preserve"> - The average number of days stayed in the hospital by a single patient</t>
    </r>
  </si>
  <si>
    <t>Hospital  Terminology</t>
  </si>
  <si>
    <r>
      <t>Patient Days</t>
    </r>
    <r>
      <rPr>
        <sz val="10"/>
        <rFont val="Arial"/>
        <family val="2"/>
      </rPr>
      <t xml:space="preserve"> - Total number of days patients stayed in the hospital in a given period (discharges x average length of stay)</t>
    </r>
  </si>
  <si>
    <t>RMH Room Need Terminology</t>
  </si>
  <si>
    <r>
      <t>Occupancy Rate</t>
    </r>
    <r>
      <rPr>
        <sz val="10"/>
        <rFont val="Arial"/>
        <family val="2"/>
      </rPr>
      <t xml:space="preserve"> - On average, the percent of rooms utilized at the RMH</t>
    </r>
  </si>
  <si>
    <r>
      <t>Target House Occupancy Rate</t>
    </r>
    <r>
      <rPr>
        <sz val="10"/>
        <rFont val="Arial"/>
        <family val="2"/>
      </rPr>
      <t xml:space="preserve"> - The planning occupancy rate to allow for future growth (80 percent)</t>
    </r>
  </si>
  <si>
    <r>
      <t>Incremental Need</t>
    </r>
    <r>
      <rPr>
        <sz val="10"/>
        <rFont val="Arial"/>
        <family val="2"/>
      </rPr>
      <t xml:space="preserve"> - The number of additional rooms the house will require (Total Estimated Need less Current Rooms Available)</t>
    </r>
  </si>
  <si>
    <t>Room Need Definitions and Equations:</t>
  </si>
  <si>
    <t>The demand coefficients are multipliers that were derived based upon historical RMH and partner hospital utilization.  Note that the future estimated daily families not accommodated is assumed to increase proportionally to increased hospital utilization.</t>
  </si>
  <si>
    <r>
      <t>Current Rooms Available</t>
    </r>
    <r>
      <rPr>
        <sz val="10"/>
        <rFont val="Arial"/>
        <family val="2"/>
      </rPr>
      <t xml:space="preserve"> - The total number of rooms available for accommodating families at the RMH</t>
    </r>
  </si>
  <si>
    <t>Average Daily Families Not Accommodated</t>
  </si>
  <si>
    <t>Not Applicable</t>
  </si>
  <si>
    <t>3.  White cells are protected and automatically calculated</t>
  </si>
  <si>
    <t>4.  After inputs are made on each sheet, click the calculate button above</t>
  </si>
  <si>
    <r>
      <t>Outpatient</t>
    </r>
    <r>
      <rPr>
        <sz val="10"/>
        <rFont val="Arial"/>
        <family val="2"/>
      </rPr>
      <t xml:space="preserve"> - Patient seen at the hospital and staying overnight at the RMH</t>
    </r>
  </si>
  <si>
    <r>
      <t>Inpatient</t>
    </r>
    <r>
      <rPr>
        <sz val="10"/>
        <rFont val="Arial"/>
        <family val="2"/>
      </rPr>
      <t xml:space="preserve"> - Patient staying overnight in the</t>
    </r>
    <r>
      <rPr>
        <i/>
        <sz val="10"/>
        <rFont val="Arial"/>
        <family val="2"/>
      </rPr>
      <t xml:space="preserve"> </t>
    </r>
    <r>
      <rPr>
        <sz val="10"/>
        <rFont val="Arial"/>
        <family val="2"/>
      </rPr>
      <t>hospital and family members staying overnight at the RMH</t>
    </r>
  </si>
  <si>
    <r>
      <t>Total Estimated Need</t>
    </r>
    <r>
      <rPr>
        <sz val="10"/>
        <rFont val="Arial"/>
        <family val="2"/>
      </rPr>
      <t xml:space="preserve"> - The total number of rooms at the RMH required to support families, inclusive of current rooms available</t>
    </r>
  </si>
  <si>
    <t>Chapter Name</t>
  </si>
  <si>
    <t>House Location</t>
  </si>
  <si>
    <t>Narrative Summary of Proposed RMH Project (If Known) and Current RMHC Programs (RMH and Family Room)</t>
  </si>
  <si>
    <t>Hospital A</t>
  </si>
  <si>
    <t>Hospital B</t>
  </si>
  <si>
    <t>Availability of Lodging at Partner Hospitals</t>
  </si>
  <si>
    <t>Existence</t>
  </si>
  <si>
    <t>Annual Days Stayed</t>
  </si>
  <si>
    <t>Number of Rooms</t>
  </si>
  <si>
    <r>
      <t>Availability of Lodging at Partner Hospitals</t>
    </r>
    <r>
      <rPr>
        <sz val="10"/>
        <rFont val="Arial"/>
        <family val="2"/>
      </rPr>
      <t xml:space="preserve"> - The number of rooms in the hospital to accommodate families of patients</t>
    </r>
  </si>
  <si>
    <t>Placed directly by hospital</t>
  </si>
  <si>
    <t>Placed directly by RMH</t>
  </si>
  <si>
    <t>Annual Number of Family Nights</t>
  </si>
  <si>
    <t>Annual Number of Families Turned Away</t>
  </si>
  <si>
    <t>Annual Number of Families Placed in a Hotel</t>
  </si>
  <si>
    <t>Number of Days for Paid Hotel by RMH</t>
  </si>
  <si>
    <r>
      <t>Annual Number of Families Turned Away</t>
    </r>
    <r>
      <rPr>
        <sz val="10"/>
        <rFont val="Arial"/>
        <family val="2"/>
      </rPr>
      <t xml:space="preserve"> - Unique families, meeting criteria for stay, not accommodated per episode of care per year</t>
    </r>
  </si>
  <si>
    <r>
      <t>Outpatient Visits</t>
    </r>
    <r>
      <rPr>
        <sz val="10"/>
        <rFont val="Arial"/>
        <family val="2"/>
      </rPr>
      <t xml:space="preserve"> - Combined number of recurring cancer and/or transplant related outpatient visits at a partner hospital in a given period</t>
    </r>
  </si>
  <si>
    <t>Outpatient Cancer and/or Transplant Combined Visits</t>
  </si>
  <si>
    <t>Planned growth of 20 percent every five years related to….</t>
  </si>
  <si>
    <r>
      <t>Annual Number of Family Nights</t>
    </r>
    <r>
      <rPr>
        <sz val="10"/>
        <rFont val="Arial"/>
        <family val="2"/>
      </rPr>
      <t xml:space="preserve"> - Annual number of nights families stayed in the RMH (one room used by one family per night)</t>
    </r>
  </si>
  <si>
    <r>
      <t>Number of Families Stays</t>
    </r>
    <r>
      <rPr>
        <sz val="10"/>
        <rFont val="Arial"/>
        <family val="2"/>
      </rPr>
      <t xml:space="preserve"> - Annual number of families who stayed at the RMH / annual number of total stays that occurred</t>
    </r>
  </si>
  <si>
    <t>Number of Families Stays</t>
  </si>
  <si>
    <t>INSTRUÇÕES E DEFINIÇÕES</t>
  </si>
  <si>
    <t>OBJETIVO:</t>
  </si>
  <si>
    <t>Estabelecer um processo formal de coleta de dados atuais da Casa Ronald McDonald  e do Hospital parceiro utilizando o resultado como base para determinar a capacidade necessária a cada Casa Ronald McDonald.</t>
  </si>
  <si>
    <t>Como utilizar:</t>
  </si>
  <si>
    <t>1.  Insirir manualmente as informações nas células azuis</t>
  </si>
  <si>
    <t>3.  As células brancas são protegidas e preenchidas automaticamente</t>
  </si>
  <si>
    <t>4.  Após a inserção de todos os itens, clique em calcular para obter o resultado.</t>
  </si>
  <si>
    <t>Definições</t>
  </si>
  <si>
    <t>Terminologia do Hospital</t>
  </si>
  <si>
    <t>Average Length of Stay- permanência média dos pacientes</t>
  </si>
  <si>
    <r>
      <t>Discharges- Número de altas de pacientes</t>
    </r>
    <r>
      <rPr>
        <sz val="10"/>
        <rFont val="Arial"/>
        <family val="2"/>
      </rPr>
      <t xml:space="preserve"> </t>
    </r>
  </si>
  <si>
    <r>
      <t>Inpatient</t>
    </r>
    <r>
      <rPr>
        <sz val="10"/>
        <rFont val="Arial"/>
        <family val="2"/>
      </rPr>
      <t xml:space="preserve"> - Pacientes internados no Hospital</t>
    </r>
  </si>
  <si>
    <r>
      <t>Outpatient</t>
    </r>
    <r>
      <rPr>
        <sz val="10"/>
        <rFont val="Arial"/>
        <family val="2"/>
      </rPr>
      <t xml:space="preserve"> - Pacientes em tratamento ambulatorial  não pernoitam no Hospital</t>
    </r>
  </si>
  <si>
    <t>2.  A inserção é realizada escolhendo-se a opção da lista nas células amarelas</t>
  </si>
  <si>
    <r>
      <t>Patient Days</t>
    </r>
    <r>
      <rPr>
        <sz val="10"/>
        <rFont val="Arial"/>
        <family val="2"/>
      </rPr>
      <t xml:space="preserve"> -Número de pacientes que permanecem no Hospital em um determinado período(altas x média de permanência)</t>
    </r>
  </si>
  <si>
    <t>Terminologia da Casa Ronald McDonald</t>
  </si>
  <si>
    <r>
      <t>Annual Number of Family Nights</t>
    </r>
    <r>
      <rPr>
        <sz val="10"/>
        <rFont val="Arial"/>
        <family val="2"/>
      </rPr>
      <t xml:space="preserve"> - Número de famílias que permanecem na Casa Ronald McDonal por ano (um quarto por família)</t>
    </r>
  </si>
  <si>
    <r>
      <t>Annual Number of Families Turned Away</t>
    </r>
    <r>
      <rPr>
        <sz val="10"/>
        <rFont val="Arial"/>
        <family val="2"/>
      </rPr>
      <t xml:space="preserve"> -Número de famílias que preenchem os critérios de permanência mas não são acomodadas na Casa Ronald McDonald ( por ano)</t>
    </r>
  </si>
  <si>
    <r>
      <t>Current Rooms Available</t>
    </r>
    <r>
      <rPr>
        <sz val="10"/>
        <rFont val="Arial"/>
        <family val="2"/>
      </rPr>
      <t xml:space="preserve"> _Número de quartos disponíveis </t>
    </r>
  </si>
  <si>
    <r>
      <t>Incremental Need</t>
    </r>
    <r>
      <rPr>
        <sz val="10"/>
        <rFont val="Arial"/>
        <family val="2"/>
      </rPr>
      <t xml:space="preserve"> - Número de quartos adicionais necessários(Total de famílias que não são acomodadas, mas que preenchem os critérios, menos o número de quartos disponíveis)</t>
    </r>
  </si>
  <si>
    <r>
      <t>Inpatient</t>
    </r>
    <r>
      <rPr>
        <sz val="10"/>
        <rFont val="Arial"/>
        <family val="2"/>
      </rPr>
      <t xml:space="preserve"> - Pacientes internados no Hospital que possuem família internada  na CRM</t>
    </r>
  </si>
  <si>
    <r>
      <t>Occupancy Rate</t>
    </r>
    <r>
      <rPr>
        <sz val="10"/>
        <rFont val="Arial"/>
        <family val="2"/>
      </rPr>
      <t xml:space="preserve"> -Taxa de ocupação média da Casa</t>
    </r>
  </si>
  <si>
    <t>Outpatient- Pacientes não internados no Hospital que permanecem na CRM</t>
  </si>
  <si>
    <r>
      <t>Target House Occupancy Rate</t>
    </r>
    <r>
      <rPr>
        <sz val="10"/>
        <rFont val="Arial"/>
        <family val="2"/>
      </rPr>
      <t>- Taxa de ocupação planejada para permitir a expansão (80 percent)</t>
    </r>
  </si>
  <si>
    <r>
      <t>Total Estimated Need</t>
    </r>
    <r>
      <rPr>
        <sz val="10"/>
        <rFont val="Arial"/>
        <family val="2"/>
      </rPr>
      <t xml:space="preserve"> - Total de quartos necessários para suprir as famílias, incluindo-se os quartos disponíveis</t>
    </r>
  </si>
  <si>
    <t>Ano de Referência</t>
  </si>
  <si>
    <t>Nome do Capítulo</t>
  </si>
  <si>
    <t>Localização da Casa</t>
  </si>
  <si>
    <t>Quartos Disponíveis</t>
  </si>
  <si>
    <t>Número de pernoites por Família</t>
  </si>
  <si>
    <t>Percentual de Famílias de pacientes ambulatoriais</t>
  </si>
  <si>
    <t>Percentual de Famílias de pacientes internados</t>
  </si>
  <si>
    <t>Famílias de pacientes internados</t>
  </si>
  <si>
    <t>Famílias de pacientes ambulatoriais</t>
  </si>
  <si>
    <t>Número de pernoites por ano</t>
  </si>
  <si>
    <t>Média de pernoite por família/ano</t>
  </si>
  <si>
    <t>Taxa de Ocupação</t>
  </si>
  <si>
    <t>Número de Famílias alojadas em hotel</t>
  </si>
  <si>
    <t>Orientadas pela Casa</t>
  </si>
  <si>
    <t>Orientadas pelo Hospital</t>
  </si>
  <si>
    <t>Número de diárias pagas pela Casa</t>
  </si>
  <si>
    <t>Média de diárias de Famílias não acomodadas</t>
  </si>
  <si>
    <t>Número de Famílias que retornam à Casa</t>
  </si>
  <si>
    <t>Outras Informações</t>
  </si>
  <si>
    <t>Existe restrição de distância para permanecer na Casa</t>
  </si>
  <si>
    <t>Em caso positivo, qual?</t>
  </si>
  <si>
    <t>Nota: A Média total deve ser igual a 100%</t>
  </si>
  <si>
    <t>Resumo do Projeto ( NÃO PREENCHER)</t>
  </si>
  <si>
    <t>Pacientes Dia</t>
  </si>
  <si>
    <t>Média de Permanência</t>
  </si>
  <si>
    <t>Pacientes ambulatorias /ou transplantados e visitas combinadas</t>
  </si>
  <si>
    <t>Nota: Em áreas urbanas, estime a distância considerando o trânsito. Menos de 25 milhas equivale a menos de 1 hora, 25-5- equivalem a 2 horas; mais de 50 equivalem a 3 horas.</t>
  </si>
  <si>
    <t>Disponibilidade de Hospedagem em Hospital Parceiros</t>
  </si>
  <si>
    <t>Existência</t>
  </si>
  <si>
    <t>Número de Quartos</t>
  </si>
  <si>
    <t>Diárias Anuais</t>
  </si>
  <si>
    <t>Atendimentos</t>
  </si>
  <si>
    <t>Pacientes ambulatorias /ou transplantados e visitas combinadas (Número de Atendimenos no Ambulatório)</t>
  </si>
  <si>
    <t>Número de Altas</t>
  </si>
</sst>
</file>

<file path=xl/styles.xml><?xml version="1.0" encoding="utf-8"?>
<styleSheet xmlns="http://schemas.openxmlformats.org/spreadsheetml/2006/main">
  <numFmts count="3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
    <numFmt numFmtId="186" formatCode="#,##0.0_);[Red]\(#,##0.0\)"/>
    <numFmt numFmtId="187" formatCode="0.00_);[Red]\(0.00\)"/>
    <numFmt numFmtId="188" formatCode="0.0_);[Red]\(0.0\)"/>
    <numFmt numFmtId="189" formatCode="0_);[Red]\(0\)"/>
    <numFmt numFmtId="190" formatCode="#,##0.0_);\(#,##0.0\)"/>
    <numFmt numFmtId="191" formatCode="0.0%"/>
  </numFmts>
  <fonts count="56">
    <font>
      <sz val="10"/>
      <name val="Arial"/>
      <family val="0"/>
    </font>
    <font>
      <b/>
      <sz val="10"/>
      <name val="Arial"/>
      <family val="2"/>
    </font>
    <font>
      <i/>
      <sz val="10"/>
      <name val="Arial"/>
      <family val="2"/>
    </font>
    <font>
      <b/>
      <i/>
      <sz val="10"/>
      <name val="Arial"/>
      <family val="2"/>
    </font>
    <font>
      <sz val="8"/>
      <name val="Arial"/>
      <family val="0"/>
    </font>
    <font>
      <u val="single"/>
      <sz val="10"/>
      <name val="Arial"/>
      <family val="2"/>
    </font>
    <font>
      <b/>
      <u val="single"/>
      <sz val="10"/>
      <name val="Arial"/>
      <family val="2"/>
    </font>
    <font>
      <b/>
      <i/>
      <u val="single"/>
      <sz val="10"/>
      <name val="Arial"/>
      <family val="2"/>
    </font>
    <font>
      <i/>
      <u val="single"/>
      <sz val="10"/>
      <name val="Arial"/>
      <family val="2"/>
    </font>
    <font>
      <b/>
      <u val="single"/>
      <sz val="20"/>
      <color indexed="18"/>
      <name val="Arial"/>
      <family val="2"/>
    </font>
    <font>
      <b/>
      <sz val="20"/>
      <color indexed="18"/>
      <name val="Arial"/>
      <family val="2"/>
    </font>
    <font>
      <b/>
      <sz val="24"/>
      <color indexed="10"/>
      <name val="Arial"/>
      <family val="2"/>
    </font>
    <font>
      <b/>
      <sz val="20"/>
      <color indexed="10"/>
      <name val="Arial"/>
      <family val="2"/>
    </font>
    <font>
      <sz val="24"/>
      <color indexed="10"/>
      <name val="Arial"/>
      <family val="2"/>
    </font>
    <font>
      <b/>
      <sz val="12"/>
      <name val="Arial"/>
      <family val="2"/>
    </font>
    <font>
      <b/>
      <i/>
      <sz val="10"/>
      <color indexed="10"/>
      <name val="Arial"/>
      <family val="2"/>
    </font>
    <font>
      <sz val="10"/>
      <color indexed="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thin"/>
    </border>
    <border>
      <left style="medium"/>
      <right style="medium"/>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161">
    <xf numFmtId="0" fontId="0" fillId="0" borderId="0" xfId="0" applyAlignment="1">
      <alignment/>
    </xf>
    <xf numFmtId="0" fontId="1" fillId="0" borderId="0" xfId="0" applyFont="1" applyAlignment="1">
      <alignment/>
    </xf>
    <xf numFmtId="0" fontId="5" fillId="0" borderId="0" xfId="0" applyFont="1" applyAlignment="1">
      <alignment/>
    </xf>
    <xf numFmtId="9" fontId="0" fillId="0" borderId="0" xfId="51" applyFont="1" applyAlignment="1">
      <alignment horizontal="center"/>
    </xf>
    <xf numFmtId="0" fontId="0" fillId="0" borderId="0" xfId="0" applyFont="1" applyAlignment="1">
      <alignment/>
    </xf>
    <xf numFmtId="9" fontId="0" fillId="0" borderId="0" xfId="0" applyNumberFormat="1" applyAlignment="1">
      <alignment/>
    </xf>
    <xf numFmtId="0" fontId="3" fillId="0" borderId="0" xfId="0" applyFont="1" applyAlignment="1">
      <alignment/>
    </xf>
    <xf numFmtId="0" fontId="9" fillId="0" borderId="0" xfId="0" applyFont="1" applyAlignment="1">
      <alignment horizontal="center"/>
    </xf>
    <xf numFmtId="0" fontId="0" fillId="33" borderId="10" xfId="0" applyFont="1" applyFill="1" applyBorder="1" applyAlignment="1" applyProtection="1">
      <alignment horizontal="center"/>
      <protection locked="0"/>
    </xf>
    <xf numFmtId="9" fontId="0" fillId="33" borderId="10" xfId="51" applyFont="1" applyFill="1" applyBorder="1" applyAlignment="1" applyProtection="1">
      <alignment horizontal="center"/>
      <protection locked="0"/>
    </xf>
    <xf numFmtId="9" fontId="0" fillId="34" borderId="10" xfId="51" applyFont="1" applyFill="1" applyBorder="1" applyAlignment="1" applyProtection="1">
      <alignment horizontal="center"/>
      <protection/>
    </xf>
    <xf numFmtId="3" fontId="0" fillId="34" borderId="10"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8" fillId="0" borderId="0" xfId="0" applyFont="1" applyBorder="1" applyAlignment="1" applyProtection="1">
      <alignment horizontal="center" wrapText="1"/>
      <protection/>
    </xf>
    <xf numFmtId="0" fontId="1"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ont="1" applyAlignment="1">
      <alignment horizontal="centerContinuous"/>
    </xf>
    <xf numFmtId="0" fontId="1" fillId="0" borderId="11" xfId="0" applyFont="1" applyBorder="1" applyAlignment="1" applyProtection="1">
      <alignment horizontal="center" wrapText="1"/>
      <protection/>
    </xf>
    <xf numFmtId="0" fontId="0" fillId="35" borderId="10" xfId="0" applyFont="1" applyFill="1" applyBorder="1" applyAlignment="1" applyProtection="1">
      <alignment/>
      <protection locked="0"/>
    </xf>
    <xf numFmtId="3" fontId="0" fillId="35" borderId="10" xfId="0" applyNumberFormat="1" applyFont="1" applyFill="1" applyBorder="1" applyAlignment="1" applyProtection="1">
      <alignment horizontal="center"/>
      <protection locked="0"/>
    </xf>
    <xf numFmtId="0" fontId="0" fillId="35" borderId="10" xfId="0" applyFont="1" applyFill="1" applyBorder="1" applyAlignment="1" applyProtection="1">
      <alignment horizontal="center"/>
      <protection locked="0"/>
    </xf>
    <xf numFmtId="0" fontId="0" fillId="0" borderId="12" xfId="0" applyFont="1" applyBorder="1" applyAlignment="1" applyProtection="1">
      <alignment/>
      <protection/>
    </xf>
    <xf numFmtId="0" fontId="10" fillId="0" borderId="0" xfId="0" applyFont="1" applyBorder="1" applyAlignment="1" applyProtection="1">
      <alignment horizontal="center" vertical="center"/>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protection/>
    </xf>
    <xf numFmtId="0" fontId="6" fillId="0" borderId="0" xfId="0" applyFont="1" applyBorder="1" applyAlignment="1" applyProtection="1">
      <alignment horizontal="center"/>
      <protection/>
    </xf>
    <xf numFmtId="0" fontId="1" fillId="0" borderId="0" xfId="0" applyFont="1" applyBorder="1" applyAlignment="1" applyProtection="1">
      <alignment horizontal="centerContinuous"/>
      <protection/>
    </xf>
    <xf numFmtId="0" fontId="0" fillId="0" borderId="0" xfId="0" applyFont="1" applyBorder="1" applyAlignment="1" applyProtection="1">
      <alignment horizontal="left" indent="1"/>
      <protection/>
    </xf>
    <xf numFmtId="0" fontId="1" fillId="0" borderId="0" xfId="0" applyFont="1" applyBorder="1" applyAlignment="1" applyProtection="1">
      <alignment horizontal="center" wrapText="1"/>
      <protection/>
    </xf>
    <xf numFmtId="9" fontId="1" fillId="0" borderId="0" xfId="0" applyNumberFormat="1" applyFont="1" applyBorder="1" applyAlignment="1" applyProtection="1">
      <alignment horizontal="center"/>
      <protection/>
    </xf>
    <xf numFmtId="0" fontId="1" fillId="0" borderId="0" xfId="0" applyFont="1" applyBorder="1" applyAlignment="1" applyProtection="1">
      <alignment horizontal="left" vertical="center" wrapText="1"/>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11" fillId="0" borderId="16" xfId="0" applyFont="1" applyBorder="1" applyAlignment="1" applyProtection="1">
      <alignment horizontal="centerContinuous"/>
      <protection/>
    </xf>
    <xf numFmtId="0" fontId="10" fillId="0" borderId="17" xfId="0" applyFont="1" applyBorder="1" applyAlignment="1" applyProtection="1">
      <alignment horizontal="centerContinuous" vertical="center"/>
      <protection/>
    </xf>
    <xf numFmtId="0" fontId="0" fillId="0" borderId="18" xfId="0" applyFont="1" applyBorder="1" applyAlignment="1" applyProtection="1">
      <alignment horizontal="centerContinuous"/>
      <protection/>
    </xf>
    <xf numFmtId="0" fontId="12" fillId="0" borderId="0" xfId="0" applyFont="1" applyAlignment="1">
      <alignment horizontal="left"/>
    </xf>
    <xf numFmtId="0" fontId="10" fillId="0" borderId="0" xfId="0" applyFont="1" applyBorder="1" applyAlignment="1" applyProtection="1">
      <alignment horizontal="centerContinuous" vertical="center" wrapText="1"/>
      <protection/>
    </xf>
    <xf numFmtId="0" fontId="0" fillId="0" borderId="13" xfId="0" applyFont="1" applyBorder="1" applyAlignment="1" applyProtection="1">
      <alignment horizontal="centerContinuous" wrapText="1"/>
      <protection/>
    </xf>
    <xf numFmtId="0" fontId="11" fillId="0" borderId="12" xfId="0" applyFont="1" applyBorder="1" applyAlignment="1" applyProtection="1">
      <alignment horizontal="centerContinuous" wrapText="1"/>
      <protection/>
    </xf>
    <xf numFmtId="0" fontId="14" fillId="0" borderId="0" xfId="0" applyFont="1" applyBorder="1" applyAlignment="1" applyProtection="1">
      <alignment horizontal="centerContinuous"/>
      <protection/>
    </xf>
    <xf numFmtId="0" fontId="0" fillId="35" borderId="10" xfId="0" applyFont="1" applyFill="1" applyBorder="1" applyAlignment="1" applyProtection="1">
      <alignment wrapText="1"/>
      <protection locked="0"/>
    </xf>
    <xf numFmtId="3" fontId="0" fillId="35" borderId="19" xfId="0" applyNumberFormat="1" applyFont="1" applyFill="1" applyBorder="1" applyAlignment="1" applyProtection="1">
      <alignment horizontal="center"/>
      <protection locked="0"/>
    </xf>
    <xf numFmtId="3" fontId="0" fillId="35" borderId="20" xfId="0" applyNumberFormat="1" applyFont="1" applyFill="1" applyBorder="1" applyAlignment="1" applyProtection="1">
      <alignment horizontal="center"/>
      <protection locked="0"/>
    </xf>
    <xf numFmtId="3" fontId="0" fillId="35" borderId="21" xfId="0" applyNumberFormat="1" applyFont="1" applyFill="1" applyBorder="1" applyAlignment="1" applyProtection="1">
      <alignment horizontal="center"/>
      <protection locked="0"/>
    </xf>
    <xf numFmtId="3" fontId="0" fillId="35" borderId="22" xfId="0" applyNumberFormat="1" applyFont="1" applyFill="1" applyBorder="1" applyAlignment="1" applyProtection="1">
      <alignment horizontal="center"/>
      <protection locked="0"/>
    </xf>
    <xf numFmtId="3" fontId="0" fillId="35" borderId="23" xfId="0" applyNumberFormat="1" applyFont="1" applyFill="1" applyBorder="1" applyAlignment="1" applyProtection="1">
      <alignment horizontal="center"/>
      <protection locked="0"/>
    </xf>
    <xf numFmtId="3" fontId="0" fillId="35" borderId="24" xfId="0" applyNumberFormat="1" applyFont="1" applyFill="1" applyBorder="1" applyAlignment="1" applyProtection="1">
      <alignment horizontal="center"/>
      <protection locked="0"/>
    </xf>
    <xf numFmtId="3" fontId="0" fillId="35" borderId="25" xfId="0" applyNumberFormat="1" applyFont="1" applyFill="1" applyBorder="1" applyAlignment="1" applyProtection="1">
      <alignment horizontal="center"/>
      <protection locked="0"/>
    </xf>
    <xf numFmtId="9" fontId="0" fillId="35" borderId="10" xfId="51" applyFont="1" applyFill="1" applyBorder="1" applyAlignment="1" applyProtection="1">
      <alignment horizontal="center" wrapText="1"/>
      <protection locked="0"/>
    </xf>
    <xf numFmtId="0" fontId="14" fillId="0" borderId="0" xfId="0" applyFont="1" applyAlignment="1">
      <alignment horizontal="centerContinuous"/>
    </xf>
    <xf numFmtId="0" fontId="0" fillId="0" borderId="16" xfId="0" applyFont="1" applyBorder="1" applyAlignment="1" applyProtection="1">
      <alignment/>
      <protection/>
    </xf>
    <xf numFmtId="0" fontId="6" fillId="0" borderId="0" xfId="0" applyFont="1" applyBorder="1" applyAlignment="1" applyProtection="1">
      <alignment horizontal="centerContinuous"/>
      <protection/>
    </xf>
    <xf numFmtId="0" fontId="1" fillId="34" borderId="0" xfId="0" applyFont="1" applyFill="1" applyBorder="1" applyAlignment="1" applyProtection="1">
      <alignment horizontal="center" wrapText="1"/>
      <protection/>
    </xf>
    <xf numFmtId="0" fontId="0" fillId="0" borderId="19"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20" xfId="0" applyFont="1" applyBorder="1" applyAlignment="1" applyProtection="1">
      <alignment horizontal="center" wrapText="1"/>
      <protection/>
    </xf>
    <xf numFmtId="0" fontId="0" fillId="34" borderId="26" xfId="0" applyFont="1" applyFill="1" applyBorder="1" applyAlignment="1" applyProtection="1">
      <alignment/>
      <protection/>
    </xf>
    <xf numFmtId="0" fontId="0" fillId="34" borderId="27" xfId="0" applyFont="1" applyFill="1" applyBorder="1" applyAlignment="1" applyProtection="1">
      <alignment/>
      <protection/>
    </xf>
    <xf numFmtId="0" fontId="0" fillId="34" borderId="28" xfId="0" applyFont="1" applyFill="1" applyBorder="1" applyAlignment="1" applyProtection="1">
      <alignment/>
      <protection/>
    </xf>
    <xf numFmtId="0" fontId="1" fillId="34" borderId="14" xfId="0" applyFont="1" applyFill="1" applyBorder="1" applyAlignment="1" applyProtection="1">
      <alignment/>
      <protection/>
    </xf>
    <xf numFmtId="184" fontId="0" fillId="34" borderId="24" xfId="0" applyNumberFormat="1" applyFont="1" applyFill="1" applyBorder="1" applyAlignment="1" applyProtection="1">
      <alignment horizontal="center"/>
      <protection/>
    </xf>
    <xf numFmtId="184" fontId="0" fillId="34" borderId="25" xfId="0" applyNumberFormat="1" applyFont="1" applyFill="1" applyBorder="1" applyAlignment="1" applyProtection="1">
      <alignment horizontal="center"/>
      <protection/>
    </xf>
    <xf numFmtId="184" fontId="0" fillId="34" borderId="29" xfId="0" applyNumberFormat="1" applyFont="1" applyFill="1" applyBorder="1" applyAlignment="1" applyProtection="1">
      <alignment horizontal="center"/>
      <protection/>
    </xf>
    <xf numFmtId="3" fontId="0" fillId="34" borderId="29" xfId="0" applyNumberFormat="1" applyFont="1" applyFill="1" applyBorder="1" applyAlignment="1" applyProtection="1">
      <alignment horizontal="center"/>
      <protection/>
    </xf>
    <xf numFmtId="3" fontId="0" fillId="34" borderId="30" xfId="0" applyNumberFormat="1" applyFont="1" applyFill="1" applyBorder="1" applyAlignment="1" applyProtection="1">
      <alignment horizontal="center"/>
      <protection/>
    </xf>
    <xf numFmtId="3" fontId="0" fillId="34" borderId="31" xfId="0" applyNumberFormat="1" applyFont="1" applyFill="1" applyBorder="1" applyAlignment="1" applyProtection="1">
      <alignment horizontal="center"/>
      <protection/>
    </xf>
    <xf numFmtId="3" fontId="0" fillId="34" borderId="32" xfId="0" applyNumberFormat="1" applyFont="1" applyFill="1" applyBorder="1" applyAlignment="1" applyProtection="1">
      <alignment horizontal="center"/>
      <protection/>
    </xf>
    <xf numFmtId="0" fontId="0" fillId="34" borderId="10" xfId="0" applyFont="1" applyFill="1" applyBorder="1" applyAlignment="1" applyProtection="1">
      <alignment horizontal="center" vertical="center" wrapText="1"/>
      <protection/>
    </xf>
    <xf numFmtId="0" fontId="0" fillId="0" borderId="33" xfId="0" applyFont="1" applyBorder="1" applyAlignment="1" applyProtection="1">
      <alignment/>
      <protection/>
    </xf>
    <xf numFmtId="0" fontId="0" fillId="0" borderId="0" xfId="0" applyFont="1" applyBorder="1" applyAlignment="1" applyProtection="1">
      <alignment horizontal="center"/>
      <protection/>
    </xf>
    <xf numFmtId="0" fontId="0" fillId="35" borderId="34" xfId="0" applyFont="1" applyFill="1" applyBorder="1" applyAlignment="1" applyProtection="1">
      <alignment horizontal="center"/>
      <protection locked="0"/>
    </xf>
    <xf numFmtId="0" fontId="16" fillId="0" borderId="0" xfId="0" applyFont="1" applyAlignment="1">
      <alignment horizontal="left" wrapText="1"/>
    </xf>
    <xf numFmtId="1" fontId="0" fillId="0" borderId="10" xfId="0" applyNumberFormat="1" applyFont="1" applyFill="1" applyBorder="1" applyAlignment="1" applyProtection="1">
      <alignment horizontal="center"/>
      <protection/>
    </xf>
    <xf numFmtId="0" fontId="9" fillId="0" borderId="0" xfId="0" applyFont="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13" fillId="0" borderId="12" xfId="0" applyFont="1" applyBorder="1" applyAlignment="1" applyProtection="1">
      <alignment horizontal="centerContinuous"/>
      <protection/>
    </xf>
    <xf numFmtId="0" fontId="9" fillId="0" borderId="0" xfId="0" applyFont="1" applyBorder="1" applyAlignment="1" applyProtection="1">
      <alignment horizontal="centerContinuous" vertical="center"/>
      <protection/>
    </xf>
    <xf numFmtId="0" fontId="9" fillId="0" borderId="13" xfId="0"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6" fillId="0" borderId="13" xfId="0" applyFont="1" applyBorder="1" applyAlignment="1" applyProtection="1">
      <alignment horizontal="center"/>
      <protection/>
    </xf>
    <xf numFmtId="0" fontId="0" fillId="0" borderId="13" xfId="0" applyFont="1" applyBorder="1" applyAlignment="1" applyProtection="1">
      <alignment horizontal="center"/>
      <protection/>
    </xf>
    <xf numFmtId="0" fontId="5" fillId="0" borderId="12" xfId="0" applyFont="1" applyBorder="1" applyAlignment="1" applyProtection="1">
      <alignment wrapText="1"/>
      <protection/>
    </xf>
    <xf numFmtId="0" fontId="5" fillId="0" borderId="13" xfId="0" applyFont="1" applyBorder="1" applyAlignment="1" applyProtection="1">
      <alignment wrapText="1"/>
      <protection/>
    </xf>
    <xf numFmtId="0" fontId="5" fillId="0" borderId="0" xfId="0" applyFont="1" applyAlignment="1" applyProtection="1">
      <alignment wrapText="1"/>
      <protection/>
    </xf>
    <xf numFmtId="0" fontId="0" fillId="0" borderId="17" xfId="0" applyFont="1" applyBorder="1" applyAlignment="1" applyProtection="1">
      <alignment wrapText="1"/>
      <protection/>
    </xf>
    <xf numFmtId="0" fontId="0" fillId="0" borderId="17" xfId="0" applyFont="1" applyBorder="1" applyAlignment="1" applyProtection="1">
      <alignment horizontal="center" wrapText="1"/>
      <protection/>
    </xf>
    <xf numFmtId="0" fontId="0" fillId="0" borderId="18" xfId="0" applyFont="1" applyBorder="1" applyAlignment="1" applyProtection="1">
      <alignment horizontal="center"/>
      <protection/>
    </xf>
    <xf numFmtId="0" fontId="14" fillId="0" borderId="13" xfId="0" applyFont="1" applyBorder="1" applyAlignment="1" applyProtection="1">
      <alignment horizontal="center"/>
      <protection/>
    </xf>
    <xf numFmtId="0" fontId="0" fillId="0" borderId="33" xfId="0" applyFont="1" applyBorder="1" applyAlignment="1" applyProtection="1">
      <alignment horizontal="center"/>
      <protection/>
    </xf>
    <xf numFmtId="0" fontId="0" fillId="0" borderId="15" xfId="0" applyFont="1" applyBorder="1" applyAlignment="1" applyProtection="1">
      <alignment horizontal="center"/>
      <protection/>
    </xf>
    <xf numFmtId="190" fontId="0" fillId="34" borderId="10" xfId="51" applyNumberFormat="1" applyFont="1" applyFill="1" applyBorder="1" applyAlignment="1" applyProtection="1">
      <alignment horizontal="center"/>
      <protection/>
    </xf>
    <xf numFmtId="0" fontId="0" fillId="0" borderId="0" xfId="0" applyFont="1" applyFill="1" applyBorder="1" applyAlignment="1">
      <alignment/>
    </xf>
    <xf numFmtId="0" fontId="15" fillId="0" borderId="0" xfId="0" applyFont="1" applyFill="1" applyBorder="1" applyAlignment="1" applyProtection="1">
      <alignment horizontal="left" wrapText="1"/>
      <protection/>
    </xf>
    <xf numFmtId="0" fontId="15" fillId="0" borderId="0" xfId="0" applyFont="1" applyFill="1" applyBorder="1" applyAlignment="1" applyProtection="1">
      <alignment horizontal="centerContinuous" wrapText="1"/>
      <protection/>
    </xf>
    <xf numFmtId="0" fontId="3" fillId="0" borderId="0" xfId="0" applyFont="1" applyFill="1" applyBorder="1" applyAlignment="1" applyProtection="1">
      <alignment horizontal="left" wrapText="1"/>
      <protection/>
    </xf>
    <xf numFmtId="0" fontId="0" fillId="0" borderId="35" xfId="0" applyFont="1" applyFill="1" applyBorder="1" applyAlignment="1" applyProtection="1">
      <alignment horizontal="left" wrapText="1"/>
      <protection/>
    </xf>
    <xf numFmtId="0" fontId="0" fillId="0" borderId="19" xfId="0" applyFont="1" applyFill="1" applyBorder="1" applyAlignment="1" applyProtection="1">
      <alignment horizontal="left" wrapText="1"/>
      <protection/>
    </xf>
    <xf numFmtId="0" fontId="0" fillId="0" borderId="36" xfId="0" applyFont="1" applyFill="1" applyBorder="1" applyAlignment="1" applyProtection="1">
      <alignment horizontal="left" wrapText="1"/>
      <protection/>
    </xf>
    <xf numFmtId="0" fontId="0" fillId="0" borderId="10" xfId="0" applyFont="1" applyFill="1" applyBorder="1" applyAlignment="1" applyProtection="1">
      <alignment horizontal="center"/>
      <protection/>
    </xf>
    <xf numFmtId="0" fontId="0" fillId="0" borderId="0" xfId="0" applyFont="1" applyAlignment="1">
      <alignment wrapText="1"/>
    </xf>
    <xf numFmtId="0" fontId="5" fillId="36" borderId="0" xfId="0" applyFont="1" applyFill="1" applyAlignment="1">
      <alignment/>
    </xf>
    <xf numFmtId="0" fontId="0" fillId="36" borderId="0" xfId="0" applyFont="1" applyFill="1" applyAlignment="1">
      <alignment/>
    </xf>
    <xf numFmtId="0" fontId="0" fillId="0" borderId="0" xfId="0" applyFont="1" applyBorder="1" applyAlignment="1" applyProtection="1">
      <alignment horizontal="left" wrapText="1" indent="1"/>
      <protection/>
    </xf>
    <xf numFmtId="0" fontId="1" fillId="0" borderId="0" xfId="0" applyFont="1" applyFill="1" applyBorder="1" applyAlignment="1" applyProtection="1">
      <alignment horizontal="center" wrapText="1"/>
      <protection/>
    </xf>
    <xf numFmtId="0" fontId="1" fillId="0" borderId="35" xfId="0" applyFont="1" applyBorder="1" applyAlignment="1" applyProtection="1">
      <alignment horizontal="center" wrapText="1"/>
      <protection/>
    </xf>
    <xf numFmtId="0" fontId="1" fillId="0" borderId="37" xfId="0" applyFont="1" applyBorder="1" applyAlignment="1" applyProtection="1">
      <alignment horizontal="center" wrapText="1"/>
      <protection/>
    </xf>
    <xf numFmtId="0" fontId="1" fillId="0" borderId="38" xfId="0" applyFont="1" applyBorder="1" applyAlignment="1" applyProtection="1">
      <alignment horizontal="center" wrapText="1"/>
      <protection/>
    </xf>
    <xf numFmtId="0" fontId="1" fillId="0" borderId="39"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5" fillId="0" borderId="0" xfId="0" applyFont="1" applyFill="1" applyBorder="1" applyAlignment="1" applyProtection="1">
      <alignment horizontal="left" wrapText="1"/>
      <protection/>
    </xf>
    <xf numFmtId="0" fontId="0" fillId="35" borderId="40" xfId="0" applyFont="1" applyFill="1" applyBorder="1" applyAlignment="1" applyProtection="1">
      <alignment horizontal="left" vertical="top" wrapText="1" shrinkToFit="1"/>
      <protection locked="0"/>
    </xf>
    <xf numFmtId="0" fontId="0" fillId="0" borderId="41" xfId="0" applyBorder="1" applyAlignment="1" applyProtection="1">
      <alignment horizontal="left" vertical="top" wrapText="1" shrinkToFit="1"/>
      <protection locked="0"/>
    </xf>
    <xf numFmtId="0" fontId="0" fillId="0" borderId="42" xfId="0" applyBorder="1" applyAlignment="1" applyProtection="1">
      <alignment horizontal="left" vertical="top" wrapText="1" shrinkToFit="1"/>
      <protection locked="0"/>
    </xf>
    <xf numFmtId="0" fontId="0" fillId="0" borderId="0" xfId="0" applyFont="1" applyFill="1" applyBorder="1" applyAlignment="1" applyProtection="1">
      <alignment horizontal="center" wrapText="1"/>
      <protection/>
    </xf>
    <xf numFmtId="0" fontId="0" fillId="33" borderId="37" xfId="0" applyFont="1" applyFill="1" applyBorder="1" applyAlignment="1" applyProtection="1">
      <alignment horizontal="center" wrapText="1"/>
      <protection locked="0"/>
    </xf>
    <xf numFmtId="0" fontId="0" fillId="33" borderId="10" xfId="0" applyFont="1" applyFill="1" applyBorder="1" applyAlignment="1" applyProtection="1">
      <alignment horizontal="center" wrapText="1"/>
      <protection locked="0"/>
    </xf>
    <xf numFmtId="0" fontId="0" fillId="33" borderId="43" xfId="0" applyFont="1" applyFill="1" applyBorder="1" applyAlignment="1" applyProtection="1">
      <alignment horizontal="center" wrapText="1"/>
      <protection locked="0"/>
    </xf>
    <xf numFmtId="0" fontId="0" fillId="35" borderId="37" xfId="0" applyFont="1" applyFill="1" applyBorder="1" applyAlignment="1" applyProtection="1">
      <alignment horizontal="center" wrapText="1"/>
      <protection locked="0"/>
    </xf>
    <xf numFmtId="0" fontId="0" fillId="35" borderId="10" xfId="0" applyFont="1" applyFill="1" applyBorder="1" applyAlignment="1" applyProtection="1">
      <alignment horizontal="center" wrapText="1"/>
      <protection locked="0"/>
    </xf>
    <xf numFmtId="0" fontId="0" fillId="35" borderId="43" xfId="0" applyFont="1" applyFill="1" applyBorder="1" applyAlignment="1" applyProtection="1">
      <alignment horizontal="center" wrapText="1"/>
      <protection locked="0"/>
    </xf>
    <xf numFmtId="9" fontId="0" fillId="0" borderId="10" xfId="51" applyNumberFormat="1" applyFont="1" applyFill="1" applyBorder="1" applyAlignment="1" applyProtection="1">
      <alignment horizontal="center" wrapText="1"/>
      <protection/>
    </xf>
    <xf numFmtId="9" fontId="0" fillId="0" borderId="20" xfId="51" applyNumberFormat="1" applyFont="1" applyFill="1" applyBorder="1" applyAlignment="1" applyProtection="1">
      <alignment horizontal="center" wrapText="1"/>
      <protection/>
    </xf>
    <xf numFmtId="9" fontId="0" fillId="0" borderId="43" xfId="51" applyNumberFormat="1" applyFont="1" applyFill="1" applyBorder="1" applyAlignment="1" applyProtection="1">
      <alignment horizontal="center" wrapText="1"/>
      <protection/>
    </xf>
    <xf numFmtId="9" fontId="0" fillId="0" borderId="44" xfId="51" applyNumberFormat="1" applyFont="1" applyFill="1" applyBorder="1" applyAlignment="1" applyProtection="1">
      <alignment horizontal="center" wrapText="1"/>
      <protection/>
    </xf>
    <xf numFmtId="9" fontId="0" fillId="0" borderId="37" xfId="51" applyNumberFormat="1" applyFont="1" applyFill="1" applyBorder="1" applyAlignment="1" applyProtection="1">
      <alignment horizontal="center" wrapText="1"/>
      <protection/>
    </xf>
    <xf numFmtId="9" fontId="0" fillId="0" borderId="38" xfId="51" applyNumberFormat="1" applyFont="1" applyFill="1" applyBorder="1" applyAlignment="1" applyProtection="1">
      <alignment horizontal="center" wrapText="1"/>
      <protection/>
    </xf>
    <xf numFmtId="0" fontId="0" fillId="35" borderId="45" xfId="0" applyFont="1" applyFill="1" applyBorder="1" applyAlignment="1" applyProtection="1">
      <alignment vertical="top"/>
      <protection locked="0"/>
    </xf>
    <xf numFmtId="0" fontId="0" fillId="35" borderId="46" xfId="0" applyFill="1" applyBorder="1" applyAlignment="1" applyProtection="1">
      <alignment vertical="top"/>
      <protection locked="0"/>
    </xf>
    <xf numFmtId="0" fontId="0" fillId="35" borderId="47" xfId="0" applyFill="1" applyBorder="1" applyAlignment="1" applyProtection="1">
      <alignment vertical="top"/>
      <protection locked="0"/>
    </xf>
    <xf numFmtId="0" fontId="0" fillId="35" borderId="48" xfId="0" applyFill="1" applyBorder="1" applyAlignment="1" applyProtection="1">
      <alignment vertical="top"/>
      <protection locked="0"/>
    </xf>
    <xf numFmtId="0" fontId="0" fillId="35" borderId="0" xfId="0" applyFill="1" applyBorder="1" applyAlignment="1" applyProtection="1">
      <alignment vertical="top"/>
      <protection locked="0"/>
    </xf>
    <xf numFmtId="0" fontId="0" fillId="35" borderId="49" xfId="0" applyFill="1" applyBorder="1" applyAlignment="1" applyProtection="1">
      <alignment vertical="top"/>
      <protection locked="0"/>
    </xf>
    <xf numFmtId="0" fontId="0" fillId="35" borderId="50" xfId="0" applyFill="1" applyBorder="1" applyAlignment="1" applyProtection="1">
      <alignment vertical="top"/>
      <protection locked="0"/>
    </xf>
    <xf numFmtId="0" fontId="0" fillId="35" borderId="11" xfId="0" applyFill="1" applyBorder="1" applyAlignment="1" applyProtection="1">
      <alignment vertical="top"/>
      <protection locked="0"/>
    </xf>
    <xf numFmtId="0" fontId="0" fillId="35" borderId="51" xfId="0" applyFill="1" applyBorder="1" applyAlignment="1" applyProtection="1">
      <alignment vertical="top"/>
      <protection locked="0"/>
    </xf>
    <xf numFmtId="0" fontId="3"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0" xfId="0" applyFont="1" applyBorder="1" applyAlignment="1" applyProtection="1">
      <alignment horizontal="left" vertical="center" wrapText="1"/>
      <protection/>
    </xf>
    <xf numFmtId="0" fontId="1" fillId="0" borderId="49" xfId="0" applyFont="1" applyBorder="1" applyAlignment="1" applyProtection="1">
      <alignment horizontal="left" vertical="center" wrapText="1"/>
      <protection/>
    </xf>
    <xf numFmtId="0" fontId="1" fillId="0" borderId="33" xfId="0" applyFont="1" applyFill="1" applyBorder="1" applyAlignment="1" applyProtection="1">
      <alignment horizontal="center"/>
      <protection/>
    </xf>
    <xf numFmtId="0" fontId="1" fillId="33" borderId="10" xfId="0" applyFont="1" applyFill="1" applyBorder="1" applyAlignment="1" applyProtection="1">
      <alignment horizontal="center"/>
      <protection locked="0"/>
    </xf>
    <xf numFmtId="0" fontId="1" fillId="0" borderId="49" xfId="0" applyFont="1" applyBorder="1" applyAlignment="1" applyProtection="1">
      <alignment horizontal="left"/>
      <protection/>
    </xf>
    <xf numFmtId="0" fontId="0" fillId="0" borderId="0" xfId="0" applyFont="1" applyAlignment="1">
      <alignment wrapText="1"/>
    </xf>
    <xf numFmtId="0" fontId="2" fillId="35"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0" xfId="0"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7</xdr:row>
      <xdr:rowOff>104775</xdr:rowOff>
    </xdr:from>
    <xdr:to>
      <xdr:col>7</xdr:col>
      <xdr:colOff>238125</xdr:colOff>
      <xdr:row>10</xdr:row>
      <xdr:rowOff>47625</xdr:rowOff>
    </xdr:to>
    <xdr:sp macro="[0]!Caclulate">
      <xdr:nvSpPr>
        <xdr:cNvPr id="1" name="AutoShape 4"/>
        <xdr:cNvSpPr>
          <a:spLocks/>
        </xdr:cNvSpPr>
      </xdr:nvSpPr>
      <xdr:spPr>
        <a:xfrm>
          <a:off x="1962150" y="1924050"/>
          <a:ext cx="2543175" cy="428625"/>
        </a:xfrm>
        <a:prstGeom prst="round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Calculate</a:t>
          </a:r>
        </a:p>
      </xdr:txBody>
    </xdr:sp>
    <xdr:clientData/>
  </xdr:twoCellAnchor>
  <xdr:twoCellAnchor>
    <xdr:from>
      <xdr:col>6</xdr:col>
      <xdr:colOff>457200</xdr:colOff>
      <xdr:row>51</xdr:row>
      <xdr:rowOff>38100</xdr:rowOff>
    </xdr:from>
    <xdr:to>
      <xdr:col>13</xdr:col>
      <xdr:colOff>342900</xdr:colOff>
      <xdr:row>68</xdr:row>
      <xdr:rowOff>19050</xdr:rowOff>
    </xdr:to>
    <xdr:grpSp>
      <xdr:nvGrpSpPr>
        <xdr:cNvPr id="2" name="Group 24"/>
        <xdr:cNvGrpSpPr>
          <a:grpSpLocks/>
        </xdr:cNvGrpSpPr>
      </xdr:nvGrpSpPr>
      <xdr:grpSpPr>
        <a:xfrm>
          <a:off x="4114800" y="9020175"/>
          <a:ext cx="3819525" cy="2733675"/>
          <a:chOff x="438" y="845"/>
          <a:chExt cx="405" cy="287"/>
        </a:xfrm>
        <a:solidFill>
          <a:srgbClr val="FFFFFF"/>
        </a:solidFill>
      </xdr:grpSpPr>
      <xdr:sp>
        <xdr:nvSpPr>
          <xdr:cNvPr id="3" name="Text Box 7"/>
          <xdr:cNvSpPr txBox="1">
            <a:spLocks noChangeArrowheads="1"/>
          </xdr:cNvSpPr>
        </xdr:nvSpPr>
        <xdr:spPr>
          <a:xfrm>
            <a:off x="438" y="845"/>
            <a:ext cx="405" cy="287"/>
          </a:xfrm>
          <a:prstGeom prst="rect">
            <a:avLst/>
          </a:prstGeom>
          <a:solidFill>
            <a:srgbClr val="FFFFCC"/>
          </a:solidFill>
          <a:ln w="28575" cmpd="sng">
            <a:solidFill>
              <a:srgbClr val="000000"/>
            </a:solidFill>
            <a:headEnd type="none"/>
            <a:tailEnd type="none"/>
          </a:ln>
        </xdr:spPr>
        <xdr:txBody>
          <a:bodyPr vertOverflow="clip" wrap="square" lIns="91440" tIns="45720" rIns="45720" bIns="45720"/>
          <a:p>
            <a:pPr algn="l">
              <a:defRPr/>
            </a:pPr>
            <a:r>
              <a:rPr lang="en-US" cap="none" sz="1200" b="1" i="0" u="none" baseline="0">
                <a:solidFill>
                  <a:srgbClr val="000000"/>
                </a:solidFill>
                <a:latin typeface="Arial"/>
                <a:ea typeface="Arial"/>
                <a:cs typeface="Arial"/>
              </a:rPr>
              <a:t>Demanda Estimada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0.000177 × Patient Days 0-25 miles or 1 hour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0.000293 × Patient Days 26-50 miles or 1-2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0.000482 × Patient Days 50+ miles or 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0.000518 × Outpatient Cancer and Transplant Visits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Estimated Average Daily Families Not Accommodated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4.17 Rooms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80 percent</a:t>
            </a:r>
          </a:p>
        </xdr:txBody>
      </xdr:sp>
      <xdr:sp>
        <xdr:nvSpPr>
          <xdr:cNvPr id="4" name="AutoShape 8"/>
          <xdr:cNvSpPr>
            <a:spLocks/>
          </xdr:cNvSpPr>
        </xdr:nvSpPr>
        <xdr:spPr>
          <a:xfrm>
            <a:off x="451" y="889"/>
            <a:ext cx="9"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9"/>
          <xdr:cNvSpPr>
            <a:spLocks/>
          </xdr:cNvSpPr>
        </xdr:nvSpPr>
        <xdr:spPr>
          <a:xfrm flipH="1">
            <a:off x="822" y="889"/>
            <a:ext cx="9"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10"/>
          <xdr:cNvSpPr>
            <a:spLocks/>
          </xdr:cNvSpPr>
        </xdr:nvSpPr>
        <xdr:spPr>
          <a:xfrm>
            <a:off x="459" y="1090"/>
            <a:ext cx="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66675</xdr:colOff>
      <xdr:row>51</xdr:row>
      <xdr:rowOff>38100</xdr:rowOff>
    </xdr:from>
    <xdr:to>
      <xdr:col>6</xdr:col>
      <xdr:colOff>371475</xdr:colOff>
      <xdr:row>68</xdr:row>
      <xdr:rowOff>19050</xdr:rowOff>
    </xdr:to>
    <xdr:grpSp>
      <xdr:nvGrpSpPr>
        <xdr:cNvPr id="7" name="Group 23"/>
        <xdr:cNvGrpSpPr>
          <a:grpSpLocks/>
        </xdr:cNvGrpSpPr>
      </xdr:nvGrpSpPr>
      <xdr:grpSpPr>
        <a:xfrm>
          <a:off x="66675" y="9020175"/>
          <a:ext cx="3962400" cy="2733675"/>
          <a:chOff x="7" y="845"/>
          <a:chExt cx="416" cy="287"/>
        </a:xfrm>
        <a:solidFill>
          <a:srgbClr val="FFFFFF"/>
        </a:solidFill>
      </xdr:grpSpPr>
      <xdr:sp>
        <xdr:nvSpPr>
          <xdr:cNvPr id="8" name="Text Box 14"/>
          <xdr:cNvSpPr txBox="1">
            <a:spLocks noChangeArrowheads="1"/>
          </xdr:cNvSpPr>
        </xdr:nvSpPr>
        <xdr:spPr>
          <a:xfrm>
            <a:off x="7" y="845"/>
            <a:ext cx="416" cy="287"/>
          </a:xfrm>
          <a:prstGeom prst="rect">
            <a:avLst/>
          </a:prstGeom>
          <a:solidFill>
            <a:srgbClr val="99CCFF"/>
          </a:solidFill>
          <a:ln w="28575" cmpd="sng">
            <a:solidFill>
              <a:srgbClr val="000000"/>
            </a:solidFill>
            <a:headEnd type="none"/>
            <a:tailEnd type="none"/>
          </a:ln>
        </xdr:spPr>
        <xdr:txBody>
          <a:bodyPr vertOverflow="clip" wrap="square" lIns="64008" tIns="45720" rIns="45720" bIns="45720"/>
          <a:p>
            <a:pPr algn="l">
              <a:defRPr/>
            </a:pPr>
            <a:r>
              <a:rPr lang="en-US" cap="none" sz="1200" b="1" i="0" u="none" baseline="0">
                <a:solidFill>
                  <a:srgbClr val="000000"/>
                </a:solidFill>
                <a:latin typeface="Arial"/>
                <a:ea typeface="Arial"/>
                <a:cs typeface="Arial"/>
              </a:rPr>
              <a:t>Demanda Estimada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Demanda de pacientes internados residindo em distância menor que 25 milhas ou 1 hora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Demanda de pacientes internados residindo em distância entre 26-50 milhas ou entre 1 e 2 horas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Demanda de pacientes internados residindo em distância maior do que 50 milhas ou mais que 2 horas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Demanda de pacientes ambulatorias ou em controle do câncer ou de transplantes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de Famílias não acomodadas na CRM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Standard Error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Target Occupancy Rate</a:t>
            </a:r>
          </a:p>
        </xdr:txBody>
      </xdr:sp>
      <xdr:sp>
        <xdr:nvSpPr>
          <xdr:cNvPr id="9" name="AutoShape 15"/>
          <xdr:cNvSpPr>
            <a:spLocks/>
          </xdr:cNvSpPr>
        </xdr:nvSpPr>
        <xdr:spPr>
          <a:xfrm>
            <a:off x="16" y="886"/>
            <a:ext cx="8"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flipH="1">
            <a:off x="406" y="886"/>
            <a:ext cx="8"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7"/>
          <xdr:cNvSpPr>
            <a:spLocks/>
          </xdr:cNvSpPr>
        </xdr:nvSpPr>
        <xdr:spPr>
          <a:xfrm>
            <a:off x="32" y="1087"/>
            <a:ext cx="36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85725</xdr:colOff>
      <xdr:row>69</xdr:row>
      <xdr:rowOff>19050</xdr:rowOff>
    </xdr:from>
    <xdr:to>
      <xdr:col>12</xdr:col>
      <xdr:colOff>171450</xdr:colOff>
      <xdr:row>71</xdr:row>
      <xdr:rowOff>38100</xdr:rowOff>
    </xdr:to>
    <xdr:sp>
      <xdr:nvSpPr>
        <xdr:cNvPr id="12" name="Text Box 19"/>
        <xdr:cNvSpPr txBox="1">
          <a:spLocks noChangeArrowheads="1"/>
        </xdr:cNvSpPr>
      </xdr:nvSpPr>
      <xdr:spPr>
        <a:xfrm>
          <a:off x="1914525" y="11915775"/>
          <a:ext cx="5572125" cy="342900"/>
        </a:xfrm>
        <a:prstGeom prst="rect">
          <a:avLst/>
        </a:prstGeom>
        <a:solidFill>
          <a:srgbClr val="DDDDDD">
            <a:alpha val="87000"/>
          </a:srgbClr>
        </a:solidFill>
        <a:ln w="2857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Estimativa de Expansão =   Demanda Estimada   -   Quartos Disponíveis Available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oneCell">
    <xdr:from>
      <xdr:col>0</xdr:col>
      <xdr:colOff>152400</xdr:colOff>
      <xdr:row>0</xdr:row>
      <xdr:rowOff>85725</xdr:rowOff>
    </xdr:from>
    <xdr:to>
      <xdr:col>2</xdr:col>
      <xdr:colOff>400050</xdr:colOff>
      <xdr:row>11</xdr:row>
      <xdr:rowOff>85725</xdr:rowOff>
    </xdr:to>
    <xdr:pic>
      <xdr:nvPicPr>
        <xdr:cNvPr id="13" name="Picture 25" descr="RMHC"/>
        <xdr:cNvPicPr preferRelativeResize="1">
          <a:picLocks noChangeAspect="1"/>
        </xdr:cNvPicPr>
      </xdr:nvPicPr>
      <xdr:blipFill>
        <a:blip r:embed="rId1"/>
        <a:stretch>
          <a:fillRect/>
        </a:stretch>
      </xdr:blipFill>
      <xdr:spPr>
        <a:xfrm>
          <a:off x="152400" y="85725"/>
          <a:ext cx="1466850" cy="2466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7</xdr:row>
      <xdr:rowOff>104775</xdr:rowOff>
    </xdr:from>
    <xdr:to>
      <xdr:col>7</xdr:col>
      <xdr:colOff>238125</xdr:colOff>
      <xdr:row>10</xdr:row>
      <xdr:rowOff>47625</xdr:rowOff>
    </xdr:to>
    <xdr:sp macro="[0]!Caclulate">
      <xdr:nvSpPr>
        <xdr:cNvPr id="1" name="AutoShape 1"/>
        <xdr:cNvSpPr>
          <a:spLocks/>
        </xdr:cNvSpPr>
      </xdr:nvSpPr>
      <xdr:spPr>
        <a:xfrm>
          <a:off x="1962150" y="1924050"/>
          <a:ext cx="2543175" cy="428625"/>
        </a:xfrm>
        <a:prstGeom prst="round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Calculate</a:t>
          </a:r>
        </a:p>
      </xdr:txBody>
    </xdr:sp>
    <xdr:clientData/>
  </xdr:twoCellAnchor>
  <xdr:twoCellAnchor>
    <xdr:from>
      <xdr:col>6</xdr:col>
      <xdr:colOff>457200</xdr:colOff>
      <xdr:row>50</xdr:row>
      <xdr:rowOff>38100</xdr:rowOff>
    </xdr:from>
    <xdr:to>
      <xdr:col>13</xdr:col>
      <xdr:colOff>342900</xdr:colOff>
      <xdr:row>67</xdr:row>
      <xdr:rowOff>19050</xdr:rowOff>
    </xdr:to>
    <xdr:grpSp>
      <xdr:nvGrpSpPr>
        <xdr:cNvPr id="2" name="Group 2"/>
        <xdr:cNvGrpSpPr>
          <a:grpSpLocks/>
        </xdr:cNvGrpSpPr>
      </xdr:nvGrpSpPr>
      <xdr:grpSpPr>
        <a:xfrm>
          <a:off x="4114800" y="8858250"/>
          <a:ext cx="3819525" cy="2733675"/>
          <a:chOff x="438" y="845"/>
          <a:chExt cx="405" cy="287"/>
        </a:xfrm>
        <a:solidFill>
          <a:srgbClr val="FFFFFF"/>
        </a:solidFill>
      </xdr:grpSpPr>
      <xdr:sp>
        <xdr:nvSpPr>
          <xdr:cNvPr id="3" name="Text Box 3"/>
          <xdr:cNvSpPr txBox="1">
            <a:spLocks noChangeArrowheads="1"/>
          </xdr:cNvSpPr>
        </xdr:nvSpPr>
        <xdr:spPr>
          <a:xfrm>
            <a:off x="438" y="845"/>
            <a:ext cx="405" cy="287"/>
          </a:xfrm>
          <a:prstGeom prst="rect">
            <a:avLst/>
          </a:prstGeom>
          <a:solidFill>
            <a:srgbClr val="FFFFCC"/>
          </a:solidFill>
          <a:ln w="28575" cmpd="sng">
            <a:solidFill>
              <a:srgbClr val="000000"/>
            </a:solidFill>
            <a:headEnd type="none"/>
            <a:tailEnd type="none"/>
          </a:ln>
        </xdr:spPr>
        <xdr:txBody>
          <a:bodyPr vertOverflow="clip" wrap="square" lIns="91440" tIns="45720" rIns="45720" bIns="45720"/>
          <a:p>
            <a:pPr algn="l">
              <a:defRPr/>
            </a:pPr>
            <a:r>
              <a:rPr lang="en-US" cap="none" sz="1200" b="1" i="0" u="none" baseline="0">
                <a:solidFill>
                  <a:srgbClr val="000000"/>
                </a:solidFill>
                <a:latin typeface="Arial"/>
                <a:ea typeface="Arial"/>
                <a:cs typeface="Arial"/>
              </a:rPr>
              <a:t>Total Estimated Need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0.000177 × Patient Days 0-25 miles or 1 hour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0.000293 × Patient Days 26-50 miles or 1-2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0.000482 × Patient Days 50+ miles or 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0.000518 × Outpatient Cancer and Transplant Visits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Estimated Average Daily Families Not Accommodated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4.17 Rooms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80 percent</a:t>
            </a:r>
          </a:p>
        </xdr:txBody>
      </xdr:sp>
      <xdr:sp>
        <xdr:nvSpPr>
          <xdr:cNvPr id="4" name="AutoShape 4"/>
          <xdr:cNvSpPr>
            <a:spLocks/>
          </xdr:cNvSpPr>
        </xdr:nvSpPr>
        <xdr:spPr>
          <a:xfrm>
            <a:off x="451" y="889"/>
            <a:ext cx="9"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flipH="1">
            <a:off x="822" y="889"/>
            <a:ext cx="9"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459" y="1090"/>
            <a:ext cx="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66675</xdr:colOff>
      <xdr:row>50</xdr:row>
      <xdr:rowOff>38100</xdr:rowOff>
    </xdr:from>
    <xdr:to>
      <xdr:col>6</xdr:col>
      <xdr:colOff>371475</xdr:colOff>
      <xdr:row>67</xdr:row>
      <xdr:rowOff>19050</xdr:rowOff>
    </xdr:to>
    <xdr:grpSp>
      <xdr:nvGrpSpPr>
        <xdr:cNvPr id="7" name="Group 7"/>
        <xdr:cNvGrpSpPr>
          <a:grpSpLocks/>
        </xdr:cNvGrpSpPr>
      </xdr:nvGrpSpPr>
      <xdr:grpSpPr>
        <a:xfrm>
          <a:off x="66675" y="8858250"/>
          <a:ext cx="3962400" cy="2733675"/>
          <a:chOff x="7" y="845"/>
          <a:chExt cx="416" cy="287"/>
        </a:xfrm>
        <a:solidFill>
          <a:srgbClr val="FFFFFF"/>
        </a:solidFill>
      </xdr:grpSpPr>
      <xdr:sp>
        <xdr:nvSpPr>
          <xdr:cNvPr id="8" name="Text Box 8"/>
          <xdr:cNvSpPr txBox="1">
            <a:spLocks noChangeArrowheads="1"/>
          </xdr:cNvSpPr>
        </xdr:nvSpPr>
        <xdr:spPr>
          <a:xfrm>
            <a:off x="7" y="845"/>
            <a:ext cx="416" cy="287"/>
          </a:xfrm>
          <a:prstGeom prst="rect">
            <a:avLst/>
          </a:prstGeom>
          <a:solidFill>
            <a:srgbClr val="99CCFF"/>
          </a:solidFill>
          <a:ln w="28575" cmpd="sng">
            <a:solidFill>
              <a:srgbClr val="000000"/>
            </a:solidFill>
            <a:headEnd type="none"/>
            <a:tailEnd type="none"/>
          </a:ln>
        </xdr:spPr>
        <xdr:txBody>
          <a:bodyPr vertOverflow="clip" wrap="square" lIns="64008" tIns="45720" rIns="45720" bIns="45720"/>
          <a:p>
            <a:pPr algn="l">
              <a:defRPr/>
            </a:pPr>
            <a:r>
              <a:rPr lang="en-US" cap="none" sz="1200" b="1" i="0" u="none" baseline="0">
                <a:solidFill>
                  <a:srgbClr val="000000"/>
                </a:solidFill>
                <a:latin typeface="Arial"/>
                <a:ea typeface="Arial"/>
                <a:cs typeface="Arial"/>
              </a:rPr>
              <a:t>Total Estimated Need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 for inpatients living within 0-25 miles or 1 hour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 for inpatients living within 26-50 miles or 1-2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Demand for inpatients living within 50+ miles or 2+ hours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Outpatient Demand for Cancer and Transplant Visits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Demand from Families Not Accommodated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Standard Error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Target Occupancy Rate</a:t>
            </a:r>
          </a:p>
        </xdr:txBody>
      </xdr:sp>
      <xdr:sp>
        <xdr:nvSpPr>
          <xdr:cNvPr id="9" name="AutoShape 9"/>
          <xdr:cNvSpPr>
            <a:spLocks/>
          </xdr:cNvSpPr>
        </xdr:nvSpPr>
        <xdr:spPr>
          <a:xfrm>
            <a:off x="16" y="886"/>
            <a:ext cx="8"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flipH="1">
            <a:off x="406" y="886"/>
            <a:ext cx="8" cy="192"/>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32" y="1087"/>
            <a:ext cx="36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66675</xdr:colOff>
      <xdr:row>68</xdr:row>
      <xdr:rowOff>19050</xdr:rowOff>
    </xdr:from>
    <xdr:to>
      <xdr:col>11</xdr:col>
      <xdr:colOff>152400</xdr:colOff>
      <xdr:row>70</xdr:row>
      <xdr:rowOff>38100</xdr:rowOff>
    </xdr:to>
    <xdr:sp>
      <xdr:nvSpPr>
        <xdr:cNvPr id="12" name="Text Box 12"/>
        <xdr:cNvSpPr txBox="1">
          <a:spLocks noChangeArrowheads="1"/>
        </xdr:cNvSpPr>
      </xdr:nvSpPr>
      <xdr:spPr>
        <a:xfrm>
          <a:off x="1285875" y="11753850"/>
          <a:ext cx="5572125" cy="342900"/>
        </a:xfrm>
        <a:prstGeom prst="rect">
          <a:avLst/>
        </a:prstGeom>
        <a:solidFill>
          <a:srgbClr val="DDDDDD">
            <a:alpha val="87000"/>
          </a:srgbClr>
        </a:solidFill>
        <a:ln w="2857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Arial"/>
              <a:ea typeface="Arial"/>
              <a:cs typeface="Arial"/>
            </a:rPr>
            <a:t>Incremental Need   =   Total Estimated Need   -   Current Rooms Available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oneCell">
    <xdr:from>
      <xdr:col>0</xdr:col>
      <xdr:colOff>152400</xdr:colOff>
      <xdr:row>0</xdr:row>
      <xdr:rowOff>85725</xdr:rowOff>
    </xdr:from>
    <xdr:to>
      <xdr:col>2</xdr:col>
      <xdr:colOff>400050</xdr:colOff>
      <xdr:row>11</xdr:row>
      <xdr:rowOff>85725</xdr:rowOff>
    </xdr:to>
    <xdr:pic>
      <xdr:nvPicPr>
        <xdr:cNvPr id="13" name="Picture 13" descr="RMHC"/>
        <xdr:cNvPicPr preferRelativeResize="1">
          <a:picLocks noChangeAspect="1"/>
        </xdr:cNvPicPr>
      </xdr:nvPicPr>
      <xdr:blipFill>
        <a:blip r:embed="rId1"/>
        <a:stretch>
          <a:fillRect/>
        </a:stretch>
      </xdr:blipFill>
      <xdr:spPr>
        <a:xfrm>
          <a:off x="152400" y="85725"/>
          <a:ext cx="1466850" cy="246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B1:Z80"/>
  <sheetViews>
    <sheetView showGridLines="0" zoomScalePageLayoutView="0" workbookViewId="0" topLeftCell="A40">
      <selection activeCell="D38" sqref="D38:F38"/>
    </sheetView>
  </sheetViews>
  <sheetFormatPr defaultColWidth="9.140625" defaultRowHeight="12.75"/>
  <cols>
    <col min="1" max="2" width="2.421875" style="12" customWidth="1"/>
    <col min="3" max="3" width="26.8515625" style="12" customWidth="1"/>
    <col min="4" max="9" width="9.140625" style="13" customWidth="1"/>
    <col min="10" max="10" width="10.28125" style="13" customWidth="1"/>
    <col min="11" max="11" width="16.8515625" style="13" customWidth="1"/>
    <col min="12" max="12" width="2.421875" style="13" customWidth="1"/>
    <col min="13" max="17" width="9.140625" style="13" customWidth="1"/>
    <col min="18" max="18" width="16.8515625" style="13" customWidth="1"/>
    <col min="19" max="25" width="9.140625" style="13" customWidth="1"/>
    <col min="26" max="26" width="16.8515625" style="13" customWidth="1"/>
    <col min="27" max="27" width="2.421875" style="12" customWidth="1"/>
    <col min="28" max="16384" width="9.140625" style="12" customWidth="1"/>
  </cols>
  <sheetData>
    <row r="1" spans="3:13" ht="12.75" customHeight="1" thickBot="1">
      <c r="C1" s="78"/>
      <c r="D1" s="78"/>
      <c r="E1" s="78"/>
      <c r="F1" s="78"/>
      <c r="G1" s="78"/>
      <c r="H1" s="78"/>
      <c r="I1" s="78"/>
      <c r="J1" s="78"/>
      <c r="K1" s="78"/>
      <c r="L1" s="78"/>
      <c r="M1" s="78"/>
    </row>
    <row r="2" spans="2:13" ht="12.75" customHeight="1">
      <c r="B2" s="55"/>
      <c r="C2" s="79"/>
      <c r="D2" s="79"/>
      <c r="E2" s="79"/>
      <c r="F2" s="79"/>
      <c r="G2" s="79"/>
      <c r="H2" s="79"/>
      <c r="I2" s="79"/>
      <c r="J2" s="79"/>
      <c r="K2" s="79"/>
      <c r="L2" s="80"/>
      <c r="M2" s="78"/>
    </row>
    <row r="3" spans="2:13" ht="30">
      <c r="B3" s="81" t="s">
        <v>50</v>
      </c>
      <c r="C3" s="82"/>
      <c r="D3" s="82"/>
      <c r="E3" s="82"/>
      <c r="F3" s="82"/>
      <c r="G3" s="82"/>
      <c r="H3" s="82"/>
      <c r="I3" s="82"/>
      <c r="J3" s="82"/>
      <c r="K3" s="82"/>
      <c r="L3" s="83"/>
      <c r="M3" s="78"/>
    </row>
    <row r="4" spans="2:13" ht="12.75" customHeight="1">
      <c r="B4" s="24"/>
      <c r="C4" s="84"/>
      <c r="D4" s="84"/>
      <c r="E4" s="84"/>
      <c r="F4" s="84"/>
      <c r="G4" s="84"/>
      <c r="H4" s="84"/>
      <c r="I4" s="84"/>
      <c r="J4" s="84"/>
      <c r="K4" s="84"/>
      <c r="L4" s="85"/>
      <c r="M4" s="78"/>
    </row>
    <row r="5" spans="2:12" ht="15.75">
      <c r="B5" s="24"/>
      <c r="C5" s="29"/>
      <c r="D5" s="44" t="s">
        <v>36</v>
      </c>
      <c r="E5" s="56"/>
      <c r="F5" s="56"/>
      <c r="G5" s="56"/>
      <c r="H5" s="56"/>
      <c r="I5" s="56"/>
      <c r="J5" s="56"/>
      <c r="K5" s="56"/>
      <c r="L5" s="86"/>
    </row>
    <row r="6" spans="2:12" ht="12.75">
      <c r="B6" s="24"/>
      <c r="C6" s="27"/>
      <c r="D6" s="74"/>
      <c r="E6" s="74"/>
      <c r="F6" s="74"/>
      <c r="G6" s="74"/>
      <c r="H6" s="74"/>
      <c r="I6" s="74"/>
      <c r="J6" s="74"/>
      <c r="K6" s="74"/>
      <c r="L6" s="87"/>
    </row>
    <row r="7" spans="2:12" s="90" customFormat="1" ht="13.5" thickBot="1">
      <c r="B7" s="88"/>
      <c r="C7" s="57"/>
      <c r="D7" s="110">
        <f>'RMH Data'!D6-1</f>
        <v>2007</v>
      </c>
      <c r="E7" s="110"/>
      <c r="F7" s="110"/>
      <c r="G7" s="110"/>
      <c r="H7" s="110"/>
      <c r="I7" s="110"/>
      <c r="J7" s="110"/>
      <c r="K7" s="110"/>
      <c r="L7" s="89"/>
    </row>
    <row r="8" spans="2:12" s="90" customFormat="1" ht="33.75" customHeight="1">
      <c r="B8" s="88"/>
      <c r="C8" s="57"/>
      <c r="D8" s="111" t="s">
        <v>156</v>
      </c>
      <c r="E8" s="112"/>
      <c r="F8" s="113"/>
      <c r="G8" s="111" t="s">
        <v>154</v>
      </c>
      <c r="H8" s="112"/>
      <c r="I8" s="113"/>
      <c r="J8" s="114" t="s">
        <v>147</v>
      </c>
      <c r="K8" s="114" t="s">
        <v>155</v>
      </c>
      <c r="L8" s="89"/>
    </row>
    <row r="9" spans="2:12" s="90" customFormat="1" ht="57" customHeight="1" thickBot="1">
      <c r="B9" s="88"/>
      <c r="C9" s="57" t="s">
        <v>29</v>
      </c>
      <c r="D9" s="58" t="s">
        <v>33</v>
      </c>
      <c r="E9" s="59" t="s">
        <v>34</v>
      </c>
      <c r="F9" s="60" t="s">
        <v>35</v>
      </c>
      <c r="G9" s="58" t="s">
        <v>33</v>
      </c>
      <c r="H9" s="59" t="s">
        <v>34</v>
      </c>
      <c r="I9" s="60" t="s">
        <v>35</v>
      </c>
      <c r="J9" s="115"/>
      <c r="K9" s="115"/>
      <c r="L9" s="89"/>
    </row>
    <row r="10" spans="2:12" ht="12.75">
      <c r="B10" s="24"/>
      <c r="C10" s="61"/>
      <c r="D10" s="46"/>
      <c r="E10" s="22"/>
      <c r="F10" s="47"/>
      <c r="G10" s="46"/>
      <c r="H10" s="22"/>
      <c r="I10" s="47"/>
      <c r="J10" s="65">
        <f aca="true" t="shared" si="0" ref="J10:J20">IF(D10="","",SUM(G10:I10)/SUM(D10:F10))</f>
      </c>
      <c r="K10" s="51"/>
      <c r="L10" s="87"/>
    </row>
    <row r="11" spans="2:12" ht="12.75">
      <c r="B11" s="24"/>
      <c r="C11" s="62"/>
      <c r="D11" s="46"/>
      <c r="E11" s="22"/>
      <c r="F11" s="47"/>
      <c r="G11" s="46"/>
      <c r="H11" s="22"/>
      <c r="I11" s="47"/>
      <c r="J11" s="65">
        <f t="shared" si="0"/>
      </c>
      <c r="K11" s="51"/>
      <c r="L11" s="87"/>
    </row>
    <row r="12" spans="2:12" ht="12.75">
      <c r="B12" s="24"/>
      <c r="C12" s="62">
        <f>IF('RMH Data'!E38="","",'RMH Data'!E38)</f>
      </c>
      <c r="D12" s="46"/>
      <c r="E12" s="22"/>
      <c r="F12" s="47"/>
      <c r="G12" s="46"/>
      <c r="H12" s="22"/>
      <c r="I12" s="47"/>
      <c r="J12" s="65">
        <f t="shared" si="0"/>
      </c>
      <c r="K12" s="51"/>
      <c r="L12" s="87"/>
    </row>
    <row r="13" spans="2:12" ht="12.75">
      <c r="B13" s="24"/>
      <c r="C13" s="62">
        <f>IF('RMH Data'!E39="","",'RMH Data'!E39)</f>
      </c>
      <c r="D13" s="46"/>
      <c r="E13" s="22"/>
      <c r="F13" s="47"/>
      <c r="G13" s="46"/>
      <c r="H13" s="22"/>
      <c r="I13" s="47"/>
      <c r="J13" s="65">
        <f t="shared" si="0"/>
      </c>
      <c r="K13" s="51"/>
      <c r="L13" s="87"/>
    </row>
    <row r="14" spans="2:12" ht="12.75">
      <c r="B14" s="24"/>
      <c r="C14" s="62">
        <f>IF('RMH Data'!E40="","",'RMH Data'!E40)</f>
      </c>
      <c r="D14" s="46"/>
      <c r="E14" s="22"/>
      <c r="F14" s="47"/>
      <c r="G14" s="46"/>
      <c r="H14" s="22"/>
      <c r="I14" s="47"/>
      <c r="J14" s="65">
        <f t="shared" si="0"/>
      </c>
      <c r="K14" s="51"/>
      <c r="L14" s="87"/>
    </row>
    <row r="15" spans="2:12" ht="12.75">
      <c r="B15" s="24"/>
      <c r="C15" s="62">
        <f>IF('RMH Data'!E41="","",'RMH Data'!E41)</f>
      </c>
      <c r="D15" s="46"/>
      <c r="E15" s="22"/>
      <c r="F15" s="47"/>
      <c r="G15" s="46"/>
      <c r="H15" s="22"/>
      <c r="I15" s="47"/>
      <c r="J15" s="65">
        <f t="shared" si="0"/>
      </c>
      <c r="K15" s="51"/>
      <c r="L15" s="87"/>
    </row>
    <row r="16" spans="2:12" ht="12.75">
      <c r="B16" s="24"/>
      <c r="C16" s="62">
        <f>IF('RMH Data'!E42="","",'RMH Data'!E42)</f>
      </c>
      <c r="D16" s="46"/>
      <c r="E16" s="22"/>
      <c r="F16" s="47"/>
      <c r="G16" s="46"/>
      <c r="H16" s="22"/>
      <c r="I16" s="47"/>
      <c r="J16" s="65">
        <f t="shared" si="0"/>
      </c>
      <c r="K16" s="51"/>
      <c r="L16" s="87"/>
    </row>
    <row r="17" spans="2:12" ht="12.75">
      <c r="B17" s="24"/>
      <c r="C17" s="62">
        <f>IF('RMH Data'!E43="","",'RMH Data'!E43)</f>
      </c>
      <c r="D17" s="46"/>
      <c r="E17" s="22"/>
      <c r="F17" s="47"/>
      <c r="G17" s="46"/>
      <c r="H17" s="22"/>
      <c r="I17" s="47"/>
      <c r="J17" s="65">
        <f t="shared" si="0"/>
      </c>
      <c r="K17" s="51"/>
      <c r="L17" s="87"/>
    </row>
    <row r="18" spans="2:12" ht="12.75">
      <c r="B18" s="24"/>
      <c r="C18" s="62">
        <f>IF('RMH Data'!E44="","",'RMH Data'!E44)</f>
      </c>
      <c r="D18" s="46"/>
      <c r="E18" s="22"/>
      <c r="F18" s="47"/>
      <c r="G18" s="46"/>
      <c r="H18" s="22"/>
      <c r="I18" s="47"/>
      <c r="J18" s="65">
        <f t="shared" si="0"/>
      </c>
      <c r="K18" s="51"/>
      <c r="L18" s="87"/>
    </row>
    <row r="19" spans="2:12" ht="13.5" thickBot="1">
      <c r="B19" s="24"/>
      <c r="C19" s="63">
        <f>IF('RMH Data'!E45="","",'RMH Data'!E45)</f>
      </c>
      <c r="D19" s="48"/>
      <c r="E19" s="49"/>
      <c r="F19" s="50"/>
      <c r="G19" s="48"/>
      <c r="H19" s="49"/>
      <c r="I19" s="50"/>
      <c r="J19" s="66">
        <f t="shared" si="0"/>
      </c>
      <c r="K19" s="52"/>
      <c r="L19" s="87"/>
    </row>
    <row r="20" spans="2:12" ht="14.25" thickBot="1" thickTop="1">
      <c r="B20" s="24"/>
      <c r="C20" s="64" t="s">
        <v>39</v>
      </c>
      <c r="D20" s="69">
        <f aca="true" t="shared" si="1" ref="D20:I20">IF(D10="","",SUM(D10:D19))</f>
      </c>
      <c r="E20" s="70">
        <f t="shared" si="1"/>
      </c>
      <c r="F20" s="71">
        <f t="shared" si="1"/>
      </c>
      <c r="G20" s="69">
        <f t="shared" si="1"/>
      </c>
      <c r="H20" s="70">
        <f t="shared" si="1"/>
      </c>
      <c r="I20" s="71">
        <f t="shared" si="1"/>
      </c>
      <c r="J20" s="67">
        <f t="shared" si="0"/>
      </c>
      <c r="K20" s="68">
        <f>IF(K10="","",SUM(K10:K19))</f>
      </c>
      <c r="L20" s="87"/>
    </row>
    <row r="21" spans="2:12" ht="12.75">
      <c r="B21" s="24"/>
      <c r="C21" s="27"/>
      <c r="D21" s="74"/>
      <c r="E21" s="74"/>
      <c r="F21" s="74"/>
      <c r="G21" s="74"/>
      <c r="H21" s="74"/>
      <c r="I21" s="74"/>
      <c r="J21" s="74"/>
      <c r="K21" s="74"/>
      <c r="L21" s="87"/>
    </row>
    <row r="22" spans="2:18" ht="13.5" thickBot="1">
      <c r="B22" s="24"/>
      <c r="C22" s="57"/>
      <c r="D22" s="110">
        <f>'RMH Data'!D6+5</f>
        <v>2013</v>
      </c>
      <c r="E22" s="110"/>
      <c r="F22" s="110"/>
      <c r="G22" s="110"/>
      <c r="H22" s="110"/>
      <c r="I22" s="110"/>
      <c r="J22" s="110"/>
      <c r="K22" s="110"/>
      <c r="L22" s="26"/>
      <c r="M22" s="12"/>
      <c r="N22" s="12"/>
      <c r="O22" s="12"/>
      <c r="P22" s="12"/>
      <c r="Q22" s="12"/>
      <c r="R22" s="12"/>
    </row>
    <row r="23" spans="2:18" ht="12.75" customHeight="1">
      <c r="B23" s="24"/>
      <c r="C23" s="57"/>
      <c r="D23" s="111" t="s">
        <v>156</v>
      </c>
      <c r="E23" s="112"/>
      <c r="F23" s="113"/>
      <c r="G23" s="111" t="s">
        <v>146</v>
      </c>
      <c r="H23" s="112"/>
      <c r="I23" s="113"/>
      <c r="J23" s="114" t="s">
        <v>147</v>
      </c>
      <c r="K23" s="114" t="s">
        <v>148</v>
      </c>
      <c r="L23" s="26"/>
      <c r="M23" s="12"/>
      <c r="N23" s="12"/>
      <c r="O23" s="12"/>
      <c r="P23" s="12"/>
      <c r="Q23" s="12"/>
      <c r="R23" s="12"/>
    </row>
    <row r="24" spans="2:18" ht="39" thickBot="1">
      <c r="B24" s="24"/>
      <c r="C24" s="57" t="str">
        <f>C9</f>
        <v>Hospital</v>
      </c>
      <c r="D24" s="58" t="s">
        <v>33</v>
      </c>
      <c r="E24" s="59" t="s">
        <v>34</v>
      </c>
      <c r="F24" s="60" t="s">
        <v>35</v>
      </c>
      <c r="G24" s="58" t="s">
        <v>33</v>
      </c>
      <c r="H24" s="59" t="s">
        <v>34</v>
      </c>
      <c r="I24" s="60" t="s">
        <v>35</v>
      </c>
      <c r="J24" s="115"/>
      <c r="K24" s="115"/>
      <c r="L24" s="26"/>
      <c r="M24" s="12"/>
      <c r="N24" s="12"/>
      <c r="O24" s="12"/>
      <c r="P24" s="12"/>
      <c r="Q24" s="12"/>
      <c r="R24" s="12"/>
    </row>
    <row r="25" spans="2:18" ht="12.75">
      <c r="B25" s="24"/>
      <c r="C25" s="61"/>
      <c r="D25" s="46"/>
      <c r="E25" s="22"/>
      <c r="F25" s="47"/>
      <c r="G25" s="46"/>
      <c r="H25" s="22"/>
      <c r="I25" s="47"/>
      <c r="J25" s="65">
        <f aca="true" t="shared" si="2" ref="J25:J35">IF(D25="","",SUM(G25:I25)/SUM(D25:F25))</f>
      </c>
      <c r="K25" s="51"/>
      <c r="L25" s="26"/>
      <c r="M25" s="12"/>
      <c r="N25" s="12"/>
      <c r="O25" s="12"/>
      <c r="P25" s="12"/>
      <c r="Q25" s="12"/>
      <c r="R25" s="12"/>
    </row>
    <row r="26" spans="2:18" ht="12.75">
      <c r="B26" s="24"/>
      <c r="C26" s="62"/>
      <c r="D26" s="46"/>
      <c r="E26" s="22"/>
      <c r="F26" s="47"/>
      <c r="G26" s="46"/>
      <c r="H26" s="22"/>
      <c r="I26" s="47"/>
      <c r="J26" s="65">
        <f t="shared" si="2"/>
      </c>
      <c r="K26" s="51"/>
      <c r="L26" s="26"/>
      <c r="M26" s="12"/>
      <c r="N26" s="12"/>
      <c r="O26" s="12"/>
      <c r="P26" s="12"/>
      <c r="Q26" s="12"/>
      <c r="R26" s="12"/>
    </row>
    <row r="27" spans="2:18" ht="12.75">
      <c r="B27" s="24"/>
      <c r="C27" s="62">
        <f aca="true" t="shared" si="3" ref="C27:C35">C12</f>
      </c>
      <c r="D27" s="46"/>
      <c r="E27" s="22"/>
      <c r="F27" s="47"/>
      <c r="G27" s="46"/>
      <c r="H27" s="22"/>
      <c r="I27" s="47"/>
      <c r="J27" s="65">
        <f t="shared" si="2"/>
      </c>
      <c r="K27" s="51"/>
      <c r="L27" s="26"/>
      <c r="M27" s="12"/>
      <c r="N27" s="12"/>
      <c r="O27" s="12"/>
      <c r="P27" s="12"/>
      <c r="Q27" s="12"/>
      <c r="R27" s="12"/>
    </row>
    <row r="28" spans="2:18" ht="12.75">
      <c r="B28" s="24"/>
      <c r="C28" s="62">
        <f t="shared" si="3"/>
      </c>
      <c r="D28" s="46"/>
      <c r="E28" s="22"/>
      <c r="F28" s="47"/>
      <c r="G28" s="46"/>
      <c r="H28" s="22"/>
      <c r="I28" s="47"/>
      <c r="J28" s="65">
        <f t="shared" si="2"/>
      </c>
      <c r="K28" s="51"/>
      <c r="L28" s="26"/>
      <c r="M28" s="12"/>
      <c r="N28" s="12"/>
      <c r="O28" s="12"/>
      <c r="P28" s="12"/>
      <c r="Q28" s="12"/>
      <c r="R28" s="12"/>
    </row>
    <row r="29" spans="2:18" ht="12.75">
      <c r="B29" s="24"/>
      <c r="C29" s="62">
        <f t="shared" si="3"/>
      </c>
      <c r="D29" s="46"/>
      <c r="E29" s="22"/>
      <c r="F29" s="47"/>
      <c r="G29" s="46"/>
      <c r="H29" s="22"/>
      <c r="I29" s="47"/>
      <c r="J29" s="65">
        <f t="shared" si="2"/>
      </c>
      <c r="K29" s="51"/>
      <c r="L29" s="26"/>
      <c r="M29" s="12"/>
      <c r="N29" s="12"/>
      <c r="O29" s="12"/>
      <c r="P29" s="12"/>
      <c r="Q29" s="12"/>
      <c r="R29" s="12"/>
    </row>
    <row r="30" spans="2:18" ht="12.75">
      <c r="B30" s="24"/>
      <c r="C30" s="62">
        <f t="shared" si="3"/>
      </c>
      <c r="D30" s="46"/>
      <c r="E30" s="22"/>
      <c r="F30" s="47"/>
      <c r="G30" s="46"/>
      <c r="H30" s="22"/>
      <c r="I30" s="47"/>
      <c r="J30" s="65">
        <f t="shared" si="2"/>
      </c>
      <c r="K30" s="51"/>
      <c r="L30" s="26"/>
      <c r="M30" s="12"/>
      <c r="N30" s="12"/>
      <c r="O30" s="12"/>
      <c r="P30" s="12"/>
      <c r="Q30" s="12"/>
      <c r="R30" s="12"/>
    </row>
    <row r="31" spans="2:18" ht="12.75">
      <c r="B31" s="24"/>
      <c r="C31" s="62">
        <f t="shared" si="3"/>
      </c>
      <c r="D31" s="46"/>
      <c r="E31" s="22"/>
      <c r="F31" s="47"/>
      <c r="G31" s="46"/>
      <c r="H31" s="22"/>
      <c r="I31" s="47"/>
      <c r="J31" s="65">
        <f t="shared" si="2"/>
      </c>
      <c r="K31" s="51"/>
      <c r="L31" s="26"/>
      <c r="M31" s="12"/>
      <c r="N31" s="12"/>
      <c r="O31" s="12"/>
      <c r="P31" s="12"/>
      <c r="Q31" s="12"/>
      <c r="R31" s="12"/>
    </row>
    <row r="32" spans="2:18" ht="12.75">
      <c r="B32" s="24"/>
      <c r="C32" s="62">
        <f t="shared" si="3"/>
      </c>
      <c r="D32" s="46"/>
      <c r="E32" s="22"/>
      <c r="F32" s="47"/>
      <c r="G32" s="46"/>
      <c r="H32" s="22"/>
      <c r="I32" s="47"/>
      <c r="J32" s="65">
        <f t="shared" si="2"/>
      </c>
      <c r="K32" s="51"/>
      <c r="L32" s="26"/>
      <c r="M32" s="12"/>
      <c r="N32" s="12"/>
      <c r="O32" s="12"/>
      <c r="P32" s="12"/>
      <c r="Q32" s="12"/>
      <c r="R32" s="12"/>
    </row>
    <row r="33" spans="2:18" ht="12.75">
      <c r="B33" s="24"/>
      <c r="C33" s="62">
        <f t="shared" si="3"/>
      </c>
      <c r="D33" s="46"/>
      <c r="E33" s="22"/>
      <c r="F33" s="47"/>
      <c r="G33" s="46"/>
      <c r="H33" s="22"/>
      <c r="I33" s="47"/>
      <c r="J33" s="65">
        <f t="shared" si="2"/>
      </c>
      <c r="K33" s="51"/>
      <c r="L33" s="26"/>
      <c r="M33" s="12"/>
      <c r="N33" s="12"/>
      <c r="O33" s="12"/>
      <c r="P33" s="12"/>
      <c r="Q33" s="12"/>
      <c r="R33" s="12"/>
    </row>
    <row r="34" spans="2:18" ht="13.5" thickBot="1">
      <c r="B34" s="24"/>
      <c r="C34" s="63">
        <f t="shared" si="3"/>
      </c>
      <c r="D34" s="48"/>
      <c r="E34" s="49"/>
      <c r="F34" s="50"/>
      <c r="G34" s="48"/>
      <c r="H34" s="49"/>
      <c r="I34" s="50"/>
      <c r="J34" s="66">
        <f t="shared" si="2"/>
      </c>
      <c r="K34" s="52"/>
      <c r="L34" s="26"/>
      <c r="M34" s="12"/>
      <c r="N34" s="12"/>
      <c r="O34" s="12"/>
      <c r="P34" s="12"/>
      <c r="Q34" s="12"/>
      <c r="R34" s="12"/>
    </row>
    <row r="35" spans="2:18" ht="14.25" thickBot="1" thickTop="1">
      <c r="B35" s="24"/>
      <c r="C35" s="64" t="str">
        <f t="shared" si="3"/>
        <v>TOTAL</v>
      </c>
      <c r="D35" s="69">
        <f aca="true" t="shared" si="4" ref="D35:I35">IF(D25="","",SUM(D25:D34))</f>
      </c>
      <c r="E35" s="70">
        <f t="shared" si="4"/>
      </c>
      <c r="F35" s="71">
        <f t="shared" si="4"/>
      </c>
      <c r="G35" s="69">
        <f t="shared" si="4"/>
      </c>
      <c r="H35" s="70">
        <f t="shared" si="4"/>
      </c>
      <c r="I35" s="71">
        <f t="shared" si="4"/>
      </c>
      <c r="J35" s="67">
        <f t="shared" si="2"/>
      </c>
      <c r="K35" s="68">
        <f>IF(K25="","",SUM(K25:K34))</f>
      </c>
      <c r="L35" s="26"/>
      <c r="M35" s="12"/>
      <c r="N35" s="12"/>
      <c r="O35" s="12"/>
      <c r="P35" s="12"/>
      <c r="Q35" s="12"/>
      <c r="R35" s="12"/>
    </row>
    <row r="36" spans="2:12" ht="12.75">
      <c r="B36" s="24"/>
      <c r="C36" s="27"/>
      <c r="D36" s="74"/>
      <c r="E36" s="74"/>
      <c r="F36" s="74"/>
      <c r="G36" s="74"/>
      <c r="H36" s="74"/>
      <c r="I36" s="74"/>
      <c r="J36" s="74"/>
      <c r="K36" s="74"/>
      <c r="L36" s="87"/>
    </row>
    <row r="37" spans="2:12" ht="13.5" thickBot="1">
      <c r="B37" s="24"/>
      <c r="C37" s="57"/>
      <c r="D37" s="110">
        <f>'RMH Data'!D6+10</f>
        <v>2018</v>
      </c>
      <c r="E37" s="110"/>
      <c r="F37" s="110"/>
      <c r="G37" s="110"/>
      <c r="H37" s="110"/>
      <c r="I37" s="110"/>
      <c r="J37" s="110"/>
      <c r="K37" s="110"/>
      <c r="L37" s="87"/>
    </row>
    <row r="38" spans="2:12" ht="12.75" customHeight="1">
      <c r="B38" s="24"/>
      <c r="C38" s="57"/>
      <c r="D38" s="111" t="s">
        <v>156</v>
      </c>
      <c r="E38" s="112"/>
      <c r="F38" s="113"/>
      <c r="G38" s="111" t="s">
        <v>146</v>
      </c>
      <c r="H38" s="112"/>
      <c r="I38" s="113"/>
      <c r="J38" s="114" t="s">
        <v>32</v>
      </c>
      <c r="K38" s="114" t="s">
        <v>148</v>
      </c>
      <c r="L38" s="87"/>
    </row>
    <row r="39" spans="2:12" ht="39" thickBot="1">
      <c r="B39" s="24"/>
      <c r="C39" s="57" t="str">
        <f>C24</f>
        <v>Hospital</v>
      </c>
      <c r="D39" s="58" t="s">
        <v>33</v>
      </c>
      <c r="E39" s="59" t="s">
        <v>34</v>
      </c>
      <c r="F39" s="60" t="s">
        <v>35</v>
      </c>
      <c r="G39" s="58" t="s">
        <v>33</v>
      </c>
      <c r="H39" s="59" t="s">
        <v>34</v>
      </c>
      <c r="I39" s="60" t="s">
        <v>35</v>
      </c>
      <c r="J39" s="115"/>
      <c r="K39" s="115"/>
      <c r="L39" s="87"/>
    </row>
    <row r="40" spans="2:12" ht="12.75">
      <c r="B40" s="24"/>
      <c r="C40" s="61"/>
      <c r="D40" s="46"/>
      <c r="E40" s="22"/>
      <c r="F40" s="47"/>
      <c r="G40" s="46"/>
      <c r="H40" s="22"/>
      <c r="I40" s="47"/>
      <c r="J40" s="65">
        <f aca="true" t="shared" si="5" ref="J40:J50">IF(D40="","",SUM(G40:I40)/SUM(D40:F40))</f>
      </c>
      <c r="K40" s="51"/>
      <c r="L40" s="87"/>
    </row>
    <row r="41" spans="2:12" ht="12.75">
      <c r="B41" s="24"/>
      <c r="C41" s="62"/>
      <c r="D41" s="46"/>
      <c r="E41" s="22"/>
      <c r="F41" s="47"/>
      <c r="G41" s="46"/>
      <c r="H41" s="22"/>
      <c r="I41" s="47"/>
      <c r="J41" s="65">
        <f t="shared" si="5"/>
      </c>
      <c r="K41" s="51"/>
      <c r="L41" s="87"/>
    </row>
    <row r="42" spans="2:12" ht="12.75">
      <c r="B42" s="24"/>
      <c r="C42" s="62">
        <f aca="true" t="shared" si="6" ref="C42:C50">C27</f>
      </c>
      <c r="D42" s="46"/>
      <c r="E42" s="22"/>
      <c r="F42" s="47"/>
      <c r="G42" s="46"/>
      <c r="H42" s="22"/>
      <c r="I42" s="47"/>
      <c r="J42" s="65">
        <f t="shared" si="5"/>
      </c>
      <c r="K42" s="51"/>
      <c r="L42" s="87"/>
    </row>
    <row r="43" spans="2:12" ht="12.75">
      <c r="B43" s="24"/>
      <c r="C43" s="62">
        <f t="shared" si="6"/>
      </c>
      <c r="D43" s="46"/>
      <c r="E43" s="22"/>
      <c r="F43" s="47"/>
      <c r="G43" s="46"/>
      <c r="H43" s="22"/>
      <c r="I43" s="47"/>
      <c r="J43" s="65">
        <f t="shared" si="5"/>
      </c>
      <c r="K43" s="51"/>
      <c r="L43" s="87"/>
    </row>
    <row r="44" spans="2:12" ht="12.75">
      <c r="B44" s="24"/>
      <c r="C44" s="62">
        <f t="shared" si="6"/>
      </c>
      <c r="D44" s="46"/>
      <c r="E44" s="22"/>
      <c r="F44" s="47"/>
      <c r="G44" s="46"/>
      <c r="H44" s="22"/>
      <c r="I44" s="47"/>
      <c r="J44" s="65">
        <f t="shared" si="5"/>
      </c>
      <c r="K44" s="51"/>
      <c r="L44" s="87"/>
    </row>
    <row r="45" spans="2:12" ht="12.75">
      <c r="B45" s="24"/>
      <c r="C45" s="62">
        <f t="shared" si="6"/>
      </c>
      <c r="D45" s="46"/>
      <c r="E45" s="22"/>
      <c r="F45" s="47"/>
      <c r="G45" s="46"/>
      <c r="H45" s="22"/>
      <c r="I45" s="47"/>
      <c r="J45" s="65">
        <f t="shared" si="5"/>
      </c>
      <c r="K45" s="51"/>
      <c r="L45" s="87"/>
    </row>
    <row r="46" spans="2:12" ht="12.75">
      <c r="B46" s="24"/>
      <c r="C46" s="62">
        <f t="shared" si="6"/>
      </c>
      <c r="D46" s="46"/>
      <c r="E46" s="22"/>
      <c r="F46" s="47"/>
      <c r="G46" s="46"/>
      <c r="H46" s="22"/>
      <c r="I46" s="47"/>
      <c r="J46" s="65">
        <f t="shared" si="5"/>
      </c>
      <c r="K46" s="51"/>
      <c r="L46" s="87"/>
    </row>
    <row r="47" spans="2:12" ht="12.75">
      <c r="B47" s="24"/>
      <c r="C47" s="62">
        <f t="shared" si="6"/>
      </c>
      <c r="D47" s="46"/>
      <c r="E47" s="22"/>
      <c r="F47" s="47"/>
      <c r="G47" s="46"/>
      <c r="H47" s="22"/>
      <c r="I47" s="47"/>
      <c r="J47" s="65">
        <f t="shared" si="5"/>
      </c>
      <c r="K47" s="51"/>
      <c r="L47" s="87"/>
    </row>
    <row r="48" spans="2:12" ht="12.75">
      <c r="B48" s="24"/>
      <c r="C48" s="62">
        <f t="shared" si="6"/>
      </c>
      <c r="D48" s="46"/>
      <c r="E48" s="22"/>
      <c r="F48" s="47"/>
      <c r="G48" s="46"/>
      <c r="H48" s="22"/>
      <c r="I48" s="47"/>
      <c r="J48" s="65">
        <f t="shared" si="5"/>
      </c>
      <c r="K48" s="51"/>
      <c r="L48" s="87"/>
    </row>
    <row r="49" spans="2:12" ht="13.5" thickBot="1">
      <c r="B49" s="24"/>
      <c r="C49" s="63">
        <f t="shared" si="6"/>
      </c>
      <c r="D49" s="48"/>
      <c r="E49" s="49"/>
      <c r="F49" s="50"/>
      <c r="G49" s="48"/>
      <c r="H49" s="49"/>
      <c r="I49" s="50"/>
      <c r="J49" s="66">
        <f t="shared" si="5"/>
      </c>
      <c r="K49" s="52"/>
      <c r="L49" s="87"/>
    </row>
    <row r="50" spans="2:12" ht="14.25" thickBot="1" thickTop="1">
      <c r="B50" s="24"/>
      <c r="C50" s="64" t="str">
        <f t="shared" si="6"/>
        <v>TOTAL</v>
      </c>
      <c r="D50" s="69">
        <f aca="true" t="shared" si="7" ref="D50:I50">IF(D40="","",SUM(D40:D49))</f>
      </c>
      <c r="E50" s="70">
        <f t="shared" si="7"/>
      </c>
      <c r="F50" s="71">
        <f t="shared" si="7"/>
      </c>
      <c r="G50" s="69">
        <f t="shared" si="7"/>
      </c>
      <c r="H50" s="70">
        <f t="shared" si="7"/>
      </c>
      <c r="I50" s="71">
        <f t="shared" si="7"/>
      </c>
      <c r="J50" s="67">
        <f t="shared" si="5"/>
      </c>
      <c r="K50" s="68">
        <f>IF(K40="","",SUM(K40:K49))</f>
      </c>
      <c r="L50" s="87"/>
    </row>
    <row r="51" spans="2:12" ht="12.75">
      <c r="B51" s="24"/>
      <c r="C51" s="27"/>
      <c r="D51" s="74"/>
      <c r="E51" s="74"/>
      <c r="F51" s="74"/>
      <c r="G51" s="74"/>
      <c r="H51" s="74"/>
      <c r="I51" s="74"/>
      <c r="J51" s="74"/>
      <c r="K51" s="74"/>
      <c r="L51" s="87"/>
    </row>
    <row r="52" spans="2:12" ht="26.25" customHeight="1">
      <c r="B52" s="24"/>
      <c r="C52" s="116" t="s">
        <v>149</v>
      </c>
      <c r="D52" s="116"/>
      <c r="E52" s="116"/>
      <c r="F52" s="116"/>
      <c r="G52" s="116"/>
      <c r="H52" s="116"/>
      <c r="I52" s="116"/>
      <c r="J52" s="116"/>
      <c r="K52" s="116"/>
      <c r="L52" s="87"/>
    </row>
    <row r="53" spans="2:12" ht="15.75" customHeight="1">
      <c r="B53" s="24"/>
      <c r="C53" s="99"/>
      <c r="D53" s="99"/>
      <c r="E53" s="99"/>
      <c r="F53" s="99"/>
      <c r="G53" s="99"/>
      <c r="H53" s="99"/>
      <c r="I53" s="99"/>
      <c r="J53" s="99"/>
      <c r="K53" s="99"/>
      <c r="L53" s="87"/>
    </row>
    <row r="54" spans="2:12" ht="15.75" customHeight="1">
      <c r="B54" s="24"/>
      <c r="C54" s="44" t="s">
        <v>150</v>
      </c>
      <c r="D54" s="100"/>
      <c r="E54" s="100"/>
      <c r="F54" s="100"/>
      <c r="G54" s="100"/>
      <c r="H54" s="100"/>
      <c r="I54" s="100"/>
      <c r="J54" s="100"/>
      <c r="K54" s="100"/>
      <c r="L54" s="87"/>
    </row>
    <row r="55" spans="2:12" ht="15.75" customHeight="1" thickBot="1">
      <c r="B55" s="24"/>
      <c r="C55" s="99"/>
      <c r="D55" s="120" t="s">
        <v>151</v>
      </c>
      <c r="E55" s="120"/>
      <c r="F55" s="120" t="s">
        <v>152</v>
      </c>
      <c r="G55" s="120"/>
      <c r="H55" s="120" t="s">
        <v>153</v>
      </c>
      <c r="I55" s="120"/>
      <c r="J55" s="120" t="s">
        <v>134</v>
      </c>
      <c r="K55" s="120"/>
      <c r="L55" s="87"/>
    </row>
    <row r="56" spans="2:12" ht="15.75" customHeight="1">
      <c r="B56" s="24"/>
      <c r="C56" s="102" t="str">
        <f>IF('RMH Data'!E36="","",'RMH Data'!E36)</f>
        <v>Hospital A</v>
      </c>
      <c r="D56" s="121"/>
      <c r="E56" s="121"/>
      <c r="F56" s="124"/>
      <c r="G56" s="124"/>
      <c r="H56" s="124"/>
      <c r="I56" s="124"/>
      <c r="J56" s="131">
        <f aca="true" t="shared" si="8" ref="J56:J65">IF(F56="","",H56/365/F56)</f>
      </c>
      <c r="K56" s="132"/>
      <c r="L56" s="87"/>
    </row>
    <row r="57" spans="2:12" ht="15.75" customHeight="1">
      <c r="B57" s="24"/>
      <c r="C57" s="103" t="str">
        <f>IF('RMH Data'!E37="","",'RMH Data'!E37)</f>
        <v>Hospital B</v>
      </c>
      <c r="D57" s="122"/>
      <c r="E57" s="122"/>
      <c r="F57" s="125"/>
      <c r="G57" s="125"/>
      <c r="H57" s="125"/>
      <c r="I57" s="125"/>
      <c r="J57" s="127">
        <f t="shared" si="8"/>
      </c>
      <c r="K57" s="128"/>
      <c r="L57" s="87"/>
    </row>
    <row r="58" spans="2:12" ht="15.75" customHeight="1">
      <c r="B58" s="24"/>
      <c r="C58" s="103">
        <f>IF('RMH Data'!E38="","",'RMH Data'!E38)</f>
      </c>
      <c r="D58" s="122"/>
      <c r="E58" s="122"/>
      <c r="F58" s="125"/>
      <c r="G58" s="125"/>
      <c r="H58" s="125"/>
      <c r="I58" s="125"/>
      <c r="J58" s="127">
        <f t="shared" si="8"/>
      </c>
      <c r="K58" s="128"/>
      <c r="L58" s="87"/>
    </row>
    <row r="59" spans="2:12" ht="15.75" customHeight="1">
      <c r="B59" s="24"/>
      <c r="C59" s="103">
        <f>IF('RMH Data'!E39="","",'RMH Data'!E39)</f>
      </c>
      <c r="D59" s="122"/>
      <c r="E59" s="122"/>
      <c r="F59" s="125"/>
      <c r="G59" s="125"/>
      <c r="H59" s="125"/>
      <c r="I59" s="125"/>
      <c r="J59" s="127">
        <f t="shared" si="8"/>
      </c>
      <c r="K59" s="128"/>
      <c r="L59" s="87"/>
    </row>
    <row r="60" spans="2:12" ht="15.75" customHeight="1">
      <c r="B60" s="24"/>
      <c r="C60" s="103">
        <f>IF('RMH Data'!E40="","",'RMH Data'!E40)</f>
      </c>
      <c r="D60" s="122"/>
      <c r="E60" s="122"/>
      <c r="F60" s="125"/>
      <c r="G60" s="125"/>
      <c r="H60" s="125"/>
      <c r="I60" s="125"/>
      <c r="J60" s="127">
        <f t="shared" si="8"/>
      </c>
      <c r="K60" s="128"/>
      <c r="L60" s="87"/>
    </row>
    <row r="61" spans="2:12" ht="15.75" customHeight="1">
      <c r="B61" s="24"/>
      <c r="C61" s="103">
        <f>IF('RMH Data'!E41="","",'RMH Data'!E41)</f>
      </c>
      <c r="D61" s="122"/>
      <c r="E61" s="122"/>
      <c r="F61" s="125"/>
      <c r="G61" s="125"/>
      <c r="H61" s="125"/>
      <c r="I61" s="125"/>
      <c r="J61" s="127">
        <f t="shared" si="8"/>
      </c>
      <c r="K61" s="128"/>
      <c r="L61" s="87"/>
    </row>
    <row r="62" spans="2:12" ht="15.75" customHeight="1">
      <c r="B62" s="24"/>
      <c r="C62" s="103">
        <f>IF('RMH Data'!E42="","",'RMH Data'!E42)</f>
      </c>
      <c r="D62" s="122"/>
      <c r="E62" s="122"/>
      <c r="F62" s="125"/>
      <c r="G62" s="125"/>
      <c r="H62" s="125"/>
      <c r="I62" s="125"/>
      <c r="J62" s="127">
        <f t="shared" si="8"/>
      </c>
      <c r="K62" s="128"/>
      <c r="L62" s="87"/>
    </row>
    <row r="63" spans="2:12" ht="15.75" customHeight="1">
      <c r="B63" s="24"/>
      <c r="C63" s="103">
        <f>IF('RMH Data'!E43="","",'RMH Data'!E43)</f>
      </c>
      <c r="D63" s="122"/>
      <c r="E63" s="122"/>
      <c r="F63" s="125"/>
      <c r="G63" s="125"/>
      <c r="H63" s="125"/>
      <c r="I63" s="125"/>
      <c r="J63" s="127">
        <f t="shared" si="8"/>
      </c>
      <c r="K63" s="128"/>
      <c r="L63" s="87"/>
    </row>
    <row r="64" spans="2:12" ht="15.75" customHeight="1">
      <c r="B64" s="24"/>
      <c r="C64" s="103">
        <f>IF('RMH Data'!E44="","",'RMH Data'!E44)</f>
      </c>
      <c r="D64" s="122"/>
      <c r="E64" s="122"/>
      <c r="F64" s="125"/>
      <c r="G64" s="125"/>
      <c r="H64" s="125"/>
      <c r="I64" s="125"/>
      <c r="J64" s="127">
        <f t="shared" si="8"/>
      </c>
      <c r="K64" s="128"/>
      <c r="L64" s="87"/>
    </row>
    <row r="65" spans="2:12" ht="15.75" customHeight="1" thickBot="1">
      <c r="B65" s="24"/>
      <c r="C65" s="104">
        <f>IF('RMH Data'!E45="","",'RMH Data'!E45)</f>
      </c>
      <c r="D65" s="123"/>
      <c r="E65" s="123"/>
      <c r="F65" s="126"/>
      <c r="G65" s="126"/>
      <c r="H65" s="126"/>
      <c r="I65" s="126"/>
      <c r="J65" s="129">
        <f t="shared" si="8"/>
      </c>
      <c r="K65" s="130"/>
      <c r="L65" s="87"/>
    </row>
    <row r="66" spans="2:12" ht="15.75" customHeight="1" thickBot="1">
      <c r="B66" s="24"/>
      <c r="C66" s="101"/>
      <c r="D66" s="101"/>
      <c r="E66" s="101"/>
      <c r="F66" s="101"/>
      <c r="G66" s="101"/>
      <c r="H66" s="101"/>
      <c r="I66" s="101"/>
      <c r="J66" s="101"/>
      <c r="K66" s="101"/>
      <c r="L66" s="87"/>
    </row>
    <row r="67" spans="2:12" ht="12.75">
      <c r="B67" s="55"/>
      <c r="C67" s="91"/>
      <c r="D67" s="92"/>
      <c r="E67" s="92"/>
      <c r="F67" s="92"/>
      <c r="G67" s="92"/>
      <c r="H67" s="92"/>
      <c r="I67" s="92"/>
      <c r="J67" s="92"/>
      <c r="K67" s="92"/>
      <c r="L67" s="93"/>
    </row>
    <row r="68" spans="2:12" ht="15.75">
      <c r="B68" s="24"/>
      <c r="C68" s="44" t="s">
        <v>52</v>
      </c>
      <c r="D68" s="44"/>
      <c r="E68" s="44"/>
      <c r="F68" s="44"/>
      <c r="G68" s="44"/>
      <c r="H68" s="44"/>
      <c r="I68" s="44"/>
      <c r="J68" s="44"/>
      <c r="K68" s="44"/>
      <c r="L68" s="94"/>
    </row>
    <row r="69" spans="2:12" ht="12.75">
      <c r="B69" s="24"/>
      <c r="C69" s="27"/>
      <c r="D69" s="74"/>
      <c r="E69" s="74"/>
      <c r="F69" s="74"/>
      <c r="G69" s="74"/>
      <c r="H69" s="74"/>
      <c r="I69" s="74"/>
      <c r="J69" s="74"/>
      <c r="K69" s="74"/>
      <c r="L69" s="87"/>
    </row>
    <row r="70" spans="2:26" ht="57" customHeight="1">
      <c r="B70" s="24"/>
      <c r="C70" s="72" t="str">
        <f aca="true" t="shared" si="9" ref="C70:C79">C10</f>
        <v>Hospital A</v>
      </c>
      <c r="D70" s="117" t="s">
        <v>94</v>
      </c>
      <c r="E70" s="118"/>
      <c r="F70" s="118"/>
      <c r="G70" s="118"/>
      <c r="H70" s="118"/>
      <c r="I70" s="118"/>
      <c r="J70" s="118"/>
      <c r="K70" s="119"/>
      <c r="L70" s="87"/>
      <c r="Q70" s="12"/>
      <c r="R70" s="12"/>
      <c r="S70" s="12"/>
      <c r="T70" s="12"/>
      <c r="U70" s="12"/>
      <c r="V70" s="12"/>
      <c r="W70" s="12"/>
      <c r="X70" s="12"/>
      <c r="Y70" s="12"/>
      <c r="Z70" s="12"/>
    </row>
    <row r="71" spans="2:26" ht="57" customHeight="1">
      <c r="B71" s="24"/>
      <c r="C71" s="72" t="str">
        <f t="shared" si="9"/>
        <v>Hospital B</v>
      </c>
      <c r="D71" s="117"/>
      <c r="E71" s="118"/>
      <c r="F71" s="118"/>
      <c r="G71" s="118"/>
      <c r="H71" s="118"/>
      <c r="I71" s="118"/>
      <c r="J71" s="118"/>
      <c r="K71" s="119"/>
      <c r="L71" s="87"/>
      <c r="Q71" s="12"/>
      <c r="R71" s="12"/>
      <c r="S71" s="12"/>
      <c r="T71" s="12"/>
      <c r="U71" s="12"/>
      <c r="V71" s="12"/>
      <c r="W71" s="12"/>
      <c r="X71" s="12"/>
      <c r="Y71" s="12"/>
      <c r="Z71" s="12"/>
    </row>
    <row r="72" spans="2:26" ht="57" customHeight="1">
      <c r="B72" s="24"/>
      <c r="C72" s="72">
        <f t="shared" si="9"/>
      </c>
      <c r="D72" s="117"/>
      <c r="E72" s="118"/>
      <c r="F72" s="118"/>
      <c r="G72" s="118"/>
      <c r="H72" s="118"/>
      <c r="I72" s="118"/>
      <c r="J72" s="118"/>
      <c r="K72" s="119"/>
      <c r="L72" s="87"/>
      <c r="Q72" s="12"/>
      <c r="R72" s="12"/>
      <c r="S72" s="12"/>
      <c r="T72" s="12"/>
      <c r="U72" s="12"/>
      <c r="V72" s="12"/>
      <c r="W72" s="12"/>
      <c r="X72" s="12"/>
      <c r="Y72" s="12"/>
      <c r="Z72" s="12"/>
    </row>
    <row r="73" spans="2:26" ht="57" customHeight="1">
      <c r="B73" s="24"/>
      <c r="C73" s="72">
        <f t="shared" si="9"/>
      </c>
      <c r="D73" s="117"/>
      <c r="E73" s="118"/>
      <c r="F73" s="118"/>
      <c r="G73" s="118"/>
      <c r="H73" s="118"/>
      <c r="I73" s="118"/>
      <c r="J73" s="118"/>
      <c r="K73" s="119"/>
      <c r="L73" s="87"/>
      <c r="Q73" s="12"/>
      <c r="R73" s="12"/>
      <c r="S73" s="12"/>
      <c r="T73" s="12"/>
      <c r="U73" s="12"/>
      <c r="V73" s="12"/>
      <c r="W73" s="12"/>
      <c r="X73" s="12"/>
      <c r="Y73" s="12"/>
      <c r="Z73" s="12"/>
    </row>
    <row r="74" spans="2:26" ht="57" customHeight="1">
      <c r="B74" s="24"/>
      <c r="C74" s="72">
        <f t="shared" si="9"/>
      </c>
      <c r="D74" s="117"/>
      <c r="E74" s="118"/>
      <c r="F74" s="118"/>
      <c r="G74" s="118"/>
      <c r="H74" s="118"/>
      <c r="I74" s="118"/>
      <c r="J74" s="118"/>
      <c r="K74" s="119"/>
      <c r="L74" s="87"/>
      <c r="Q74" s="12"/>
      <c r="R74" s="12"/>
      <c r="S74" s="12"/>
      <c r="T74" s="12"/>
      <c r="U74" s="12"/>
      <c r="V74" s="12"/>
      <c r="W74" s="12"/>
      <c r="X74" s="12"/>
      <c r="Y74" s="12"/>
      <c r="Z74" s="12"/>
    </row>
    <row r="75" spans="2:26" ht="57" customHeight="1">
      <c r="B75" s="24"/>
      <c r="C75" s="72">
        <f t="shared" si="9"/>
      </c>
      <c r="D75" s="117"/>
      <c r="E75" s="118"/>
      <c r="F75" s="118"/>
      <c r="G75" s="118"/>
      <c r="H75" s="118"/>
      <c r="I75" s="118"/>
      <c r="J75" s="118"/>
      <c r="K75" s="119"/>
      <c r="L75" s="87"/>
      <c r="Q75" s="12"/>
      <c r="R75" s="12"/>
      <c r="S75" s="12"/>
      <c r="T75" s="12"/>
      <c r="U75" s="12"/>
      <c r="V75" s="12"/>
      <c r="W75" s="12"/>
      <c r="X75" s="12"/>
      <c r="Y75" s="12"/>
      <c r="Z75" s="12"/>
    </row>
    <row r="76" spans="2:26" ht="57" customHeight="1">
      <c r="B76" s="24"/>
      <c r="C76" s="72">
        <f t="shared" si="9"/>
      </c>
      <c r="D76" s="117"/>
      <c r="E76" s="118"/>
      <c r="F76" s="118"/>
      <c r="G76" s="118"/>
      <c r="H76" s="118"/>
      <c r="I76" s="118"/>
      <c r="J76" s="118"/>
      <c r="K76" s="119"/>
      <c r="L76" s="87"/>
      <c r="Q76" s="12"/>
      <c r="R76" s="12"/>
      <c r="S76" s="12"/>
      <c r="T76" s="12"/>
      <c r="U76" s="12"/>
      <c r="V76" s="12"/>
      <c r="W76" s="12"/>
      <c r="X76" s="12"/>
      <c r="Y76" s="12"/>
      <c r="Z76" s="12"/>
    </row>
    <row r="77" spans="2:26" ht="57" customHeight="1">
      <c r="B77" s="24"/>
      <c r="C77" s="72">
        <f t="shared" si="9"/>
      </c>
      <c r="D77" s="117"/>
      <c r="E77" s="118"/>
      <c r="F77" s="118"/>
      <c r="G77" s="118"/>
      <c r="H77" s="118"/>
      <c r="I77" s="118"/>
      <c r="J77" s="118"/>
      <c r="K77" s="119"/>
      <c r="L77" s="87"/>
      <c r="Q77" s="12"/>
      <c r="R77" s="12"/>
      <c r="S77" s="12"/>
      <c r="T77" s="12"/>
      <c r="U77" s="12"/>
      <c r="V77" s="12"/>
      <c r="W77" s="12"/>
      <c r="X77" s="12"/>
      <c r="Y77" s="12"/>
      <c r="Z77" s="12"/>
    </row>
    <row r="78" spans="2:26" ht="57" customHeight="1">
      <c r="B78" s="24"/>
      <c r="C78" s="72">
        <f t="shared" si="9"/>
      </c>
      <c r="D78" s="117"/>
      <c r="E78" s="118"/>
      <c r="F78" s="118"/>
      <c r="G78" s="118"/>
      <c r="H78" s="118"/>
      <c r="I78" s="118"/>
      <c r="J78" s="118"/>
      <c r="K78" s="119"/>
      <c r="L78" s="87"/>
      <c r="Q78" s="12"/>
      <c r="R78" s="12"/>
      <c r="S78" s="12"/>
      <c r="T78" s="12"/>
      <c r="U78" s="12"/>
      <c r="V78" s="12"/>
      <c r="W78" s="12"/>
      <c r="X78" s="12"/>
      <c r="Y78" s="12"/>
      <c r="Z78" s="12"/>
    </row>
    <row r="79" spans="2:26" ht="57" customHeight="1">
      <c r="B79" s="24"/>
      <c r="C79" s="72">
        <f t="shared" si="9"/>
      </c>
      <c r="D79" s="117"/>
      <c r="E79" s="118"/>
      <c r="F79" s="118"/>
      <c r="G79" s="118"/>
      <c r="H79" s="118"/>
      <c r="I79" s="118"/>
      <c r="J79" s="118"/>
      <c r="K79" s="119"/>
      <c r="L79" s="87"/>
      <c r="Q79" s="12"/>
      <c r="R79" s="12"/>
      <c r="S79" s="12"/>
      <c r="T79" s="12"/>
      <c r="U79" s="12"/>
      <c r="V79" s="12"/>
      <c r="W79" s="12"/>
      <c r="X79" s="12"/>
      <c r="Y79" s="12"/>
      <c r="Z79" s="12"/>
    </row>
    <row r="80" spans="2:12" ht="13.5" thickBot="1">
      <c r="B80" s="35"/>
      <c r="C80" s="73"/>
      <c r="D80" s="95"/>
      <c r="E80" s="95"/>
      <c r="F80" s="95"/>
      <c r="G80" s="95"/>
      <c r="H80" s="95"/>
      <c r="I80" s="95"/>
      <c r="J80" s="95"/>
      <c r="K80" s="95"/>
      <c r="L80" s="96"/>
    </row>
  </sheetData>
  <sheetProtection selectLockedCells="1"/>
  <mergeCells count="70">
    <mergeCell ref="H62:I62"/>
    <mergeCell ref="H63:I63"/>
    <mergeCell ref="J56:K56"/>
    <mergeCell ref="J57:K57"/>
    <mergeCell ref="J58:K58"/>
    <mergeCell ref="J59:K59"/>
    <mergeCell ref="J60:K60"/>
    <mergeCell ref="J61:K61"/>
    <mergeCell ref="J62:K62"/>
    <mergeCell ref="J63:K63"/>
    <mergeCell ref="H58:I58"/>
    <mergeCell ref="H59:I59"/>
    <mergeCell ref="H60:I60"/>
    <mergeCell ref="H61:I61"/>
    <mergeCell ref="F64:G64"/>
    <mergeCell ref="F65:G65"/>
    <mergeCell ref="F60:G60"/>
    <mergeCell ref="F61:G61"/>
    <mergeCell ref="F62:G62"/>
    <mergeCell ref="F63:G63"/>
    <mergeCell ref="D59:E59"/>
    <mergeCell ref="F59:G59"/>
    <mergeCell ref="H55:I55"/>
    <mergeCell ref="J55:K55"/>
    <mergeCell ref="H64:I64"/>
    <mergeCell ref="H65:I65"/>
    <mergeCell ref="J64:K64"/>
    <mergeCell ref="J65:K65"/>
    <mergeCell ref="H56:I56"/>
    <mergeCell ref="H57:I57"/>
    <mergeCell ref="D61:E61"/>
    <mergeCell ref="D62:E62"/>
    <mergeCell ref="D63:E63"/>
    <mergeCell ref="D64:E64"/>
    <mergeCell ref="D65:E65"/>
    <mergeCell ref="F55:G55"/>
    <mergeCell ref="F56:G56"/>
    <mergeCell ref="F57:G57"/>
    <mergeCell ref="F58:G58"/>
    <mergeCell ref="D58:E58"/>
    <mergeCell ref="D57:E57"/>
    <mergeCell ref="D77:K77"/>
    <mergeCell ref="D78:K78"/>
    <mergeCell ref="D79:K79"/>
    <mergeCell ref="D72:K72"/>
    <mergeCell ref="D73:K73"/>
    <mergeCell ref="D74:K74"/>
    <mergeCell ref="D75:K75"/>
    <mergeCell ref="D60:E60"/>
    <mergeCell ref="D76:K76"/>
    <mergeCell ref="D23:F23"/>
    <mergeCell ref="C52:K52"/>
    <mergeCell ref="D70:K70"/>
    <mergeCell ref="D71:K71"/>
    <mergeCell ref="D38:F38"/>
    <mergeCell ref="G38:I38"/>
    <mergeCell ref="J38:J39"/>
    <mergeCell ref="K38:K39"/>
    <mergeCell ref="D55:E55"/>
    <mergeCell ref="D56:E56"/>
    <mergeCell ref="D7:K7"/>
    <mergeCell ref="D22:K22"/>
    <mergeCell ref="G23:I23"/>
    <mergeCell ref="J23:J24"/>
    <mergeCell ref="K23:K24"/>
    <mergeCell ref="D37:K37"/>
    <mergeCell ref="D8:F8"/>
    <mergeCell ref="G8:I8"/>
    <mergeCell ref="J8:J9"/>
    <mergeCell ref="K8:K9"/>
  </mergeCells>
  <dataValidations count="1">
    <dataValidation type="list" allowBlank="1" showInputMessage="1" showErrorMessage="1" sqref="D56:E65">
      <formula1>YN</formula1>
    </dataValidation>
  </dataValidations>
  <printOptions/>
  <pageMargins left="0.787401575" right="0.787401575" top="0.984251969" bottom="0.984251969" header="0.5" footer="0.5"/>
  <pageSetup fitToHeight="2" horizontalDpi="600" verticalDpi="600" orientation="portrait" scale="76" r:id="rId2"/>
  <headerFooter alignWithMargins="0">
    <oddFooter>&amp;R&amp;"Arial,Bold"&amp;8Room Need Estimator&amp;"Arial,Regular"&amp;10
&amp;8&amp;A
&amp;D
&amp;P of &amp;N</oddFooter>
  </headerFooter>
  <rowBreaks count="1" manualBreakCount="1">
    <brk id="53" min="1" max="11" man="1"/>
  </rowBreaks>
  <legacyDrawingHF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2:H79"/>
  <sheetViews>
    <sheetView showGridLines="0" zoomScale="90" zoomScaleNormal="90" zoomScalePageLayoutView="0" workbookViewId="0" topLeftCell="A10">
      <selection activeCell="D6" sqref="D6"/>
    </sheetView>
  </sheetViews>
  <sheetFormatPr defaultColWidth="9.140625" defaultRowHeight="12.75"/>
  <cols>
    <col min="1" max="1" width="2.28125" style="12" customWidth="1"/>
    <col min="2" max="2" width="2.421875" style="12" customWidth="1"/>
    <col min="3" max="3" width="25.8515625" style="12" customWidth="1"/>
    <col min="4" max="4" width="16.8515625" style="12" customWidth="1"/>
    <col min="5" max="7" width="21.421875" style="12" customWidth="1"/>
    <col min="8" max="8" width="2.421875" style="12" customWidth="1"/>
    <col min="9" max="16384" width="9.140625" style="12" customWidth="1"/>
  </cols>
  <sheetData>
    <row r="1" ht="13.5" thickBot="1"/>
    <row r="2" spans="2:8" ht="12.75" customHeight="1">
      <c r="B2" s="37"/>
      <c r="C2" s="38"/>
      <c r="D2" s="38"/>
      <c r="E2" s="38"/>
      <c r="F2" s="38"/>
      <c r="G2" s="38"/>
      <c r="H2" s="39"/>
    </row>
    <row r="3" spans="2:8" ht="30">
      <c r="B3" s="43" t="s">
        <v>45</v>
      </c>
      <c r="C3" s="41"/>
      <c r="D3" s="41"/>
      <c r="E3" s="41"/>
      <c r="F3" s="41"/>
      <c r="G3" s="41"/>
      <c r="H3" s="42"/>
    </row>
    <row r="4" spans="2:8" ht="12.75" customHeight="1">
      <c r="B4" s="24"/>
      <c r="C4" s="25"/>
      <c r="D4" s="25"/>
      <c r="E4" s="25"/>
      <c r="F4" s="25"/>
      <c r="G4" s="25"/>
      <c r="H4" s="26"/>
    </row>
    <row r="5" spans="2:8" ht="12.75">
      <c r="B5" s="24"/>
      <c r="C5" s="27"/>
      <c r="D5" s="27"/>
      <c r="E5" s="27"/>
      <c r="F5" s="27"/>
      <c r="G5" s="27"/>
      <c r="H5" s="26"/>
    </row>
    <row r="6" spans="2:8" ht="12.75">
      <c r="B6" s="24"/>
      <c r="C6" s="28" t="s">
        <v>123</v>
      </c>
      <c r="D6" s="8">
        <v>2011</v>
      </c>
      <c r="E6" s="27"/>
      <c r="F6" s="27"/>
      <c r="G6" s="27"/>
      <c r="H6" s="26"/>
    </row>
    <row r="7" spans="2:8" ht="12.75">
      <c r="B7" s="24"/>
      <c r="C7" s="28" t="s">
        <v>124</v>
      </c>
      <c r="D7" s="21"/>
      <c r="E7" s="27"/>
      <c r="F7" s="27"/>
      <c r="G7" s="27"/>
      <c r="H7" s="26"/>
    </row>
    <row r="8" spans="2:8" ht="12.75">
      <c r="B8" s="24"/>
      <c r="C8" s="28" t="s">
        <v>125</v>
      </c>
      <c r="D8" s="21"/>
      <c r="E8" s="27"/>
      <c r="F8" s="27"/>
      <c r="G8" s="27"/>
      <c r="H8" s="26"/>
    </row>
    <row r="9" spans="2:8" ht="12.75">
      <c r="B9" s="24"/>
      <c r="C9" s="27"/>
      <c r="D9" s="27"/>
      <c r="E9" s="27"/>
      <c r="F9" s="27"/>
      <c r="G9" s="27"/>
      <c r="H9" s="26"/>
    </row>
    <row r="10" spans="2:8" ht="15.75">
      <c r="B10" s="24"/>
      <c r="C10" s="29"/>
      <c r="D10" s="29"/>
      <c r="E10" s="44" t="s">
        <v>49</v>
      </c>
      <c r="F10" s="44"/>
      <c r="G10" s="44"/>
      <c r="H10" s="26"/>
    </row>
    <row r="11" spans="2:8" ht="12.75">
      <c r="B11" s="24"/>
      <c r="C11" s="143"/>
      <c r="D11" s="143"/>
      <c r="E11" s="30">
        <f>IF($D$6="","",$D$6-3)</f>
        <v>2005</v>
      </c>
      <c r="F11" s="30">
        <f>IF($D$6="","",$D$6-2)</f>
        <v>2006</v>
      </c>
      <c r="G11" s="30">
        <f>IF($D$6="","",$D$6-1)</f>
        <v>2007</v>
      </c>
      <c r="H11" s="26"/>
    </row>
    <row r="12" spans="2:8" ht="12.75">
      <c r="B12" s="24"/>
      <c r="C12" s="15" t="s">
        <v>126</v>
      </c>
      <c r="D12" s="15"/>
      <c r="E12" s="22"/>
      <c r="F12" s="22"/>
      <c r="G12" s="22"/>
      <c r="H12" s="26"/>
    </row>
    <row r="13" spans="2:8" ht="12.75">
      <c r="B13" s="24"/>
      <c r="C13" s="15" t="s">
        <v>127</v>
      </c>
      <c r="D13" s="15"/>
      <c r="E13" s="22"/>
      <c r="F13" s="22"/>
      <c r="G13" s="22"/>
      <c r="H13" s="26"/>
    </row>
    <row r="14" spans="2:8" ht="25.5">
      <c r="B14" s="24"/>
      <c r="C14" s="109" t="s">
        <v>129</v>
      </c>
      <c r="D14" s="15"/>
      <c r="E14" s="9"/>
      <c r="F14" s="9"/>
      <c r="G14" s="9">
        <v>0.85</v>
      </c>
      <c r="H14" s="26"/>
    </row>
    <row r="15" spans="2:8" ht="25.5">
      <c r="B15" s="24"/>
      <c r="C15" s="109" t="s">
        <v>128</v>
      </c>
      <c r="D15" s="15"/>
      <c r="E15" s="10">
        <f>IF(E14="","",1-E14)</f>
      </c>
      <c r="F15" s="10">
        <f>IF(F14="","",1-F14)</f>
      </c>
      <c r="G15" s="10">
        <f>IF(G14="","",1-G14)</f>
        <v>0.15000000000000002</v>
      </c>
      <c r="H15" s="26"/>
    </row>
    <row r="16" spans="2:8" ht="12.75">
      <c r="B16" s="24"/>
      <c r="C16" s="31" t="s">
        <v>130</v>
      </c>
      <c r="D16" s="15"/>
      <c r="E16" s="11">
        <f>IF(E14="","",E13*E14)</f>
      </c>
      <c r="F16" s="11">
        <f>IF(F14="","",F13*F14)</f>
      </c>
      <c r="G16" s="11">
        <f>IF(G14="","",G13*G14)</f>
        <v>0</v>
      </c>
      <c r="H16" s="26"/>
    </row>
    <row r="17" spans="2:8" ht="12.75">
      <c r="B17" s="24"/>
      <c r="C17" s="31" t="s">
        <v>131</v>
      </c>
      <c r="D17" s="15"/>
      <c r="E17" s="11">
        <f>IF(E15="","",E13*E15)</f>
      </c>
      <c r="F17" s="11">
        <f>IF(F15="","",F13*F15)</f>
      </c>
      <c r="G17" s="11">
        <f>IF(G15="","",G13*G15)</f>
        <v>0</v>
      </c>
      <c r="H17" s="26"/>
    </row>
    <row r="18" spans="2:8" ht="12.75">
      <c r="B18" s="24"/>
      <c r="C18" s="15" t="s">
        <v>132</v>
      </c>
      <c r="D18" s="15"/>
      <c r="E18" s="22"/>
      <c r="F18" s="22"/>
      <c r="G18" s="22"/>
      <c r="H18" s="26"/>
    </row>
    <row r="19" spans="2:8" ht="12.75">
      <c r="B19" s="24"/>
      <c r="C19" s="15" t="s">
        <v>133</v>
      </c>
      <c r="D19" s="15"/>
      <c r="E19" s="97">
        <f>IF(E13="","",E18/E13)</f>
      </c>
      <c r="F19" s="97">
        <f>IF(F13="","",F18/F13)</f>
      </c>
      <c r="G19" s="97">
        <f>IF(G13="","",G18/G13)</f>
      </c>
      <c r="H19" s="26"/>
    </row>
    <row r="20" spans="2:8" ht="12.75">
      <c r="B20" s="24"/>
      <c r="C20" s="15" t="s">
        <v>134</v>
      </c>
      <c r="D20" s="15"/>
      <c r="E20" s="10">
        <f>IF(E19="","",((E19*E13)/365)/E12)</f>
      </c>
      <c r="F20" s="10">
        <f>IF(F19="","",((F19*F13)/365)/F12)</f>
      </c>
      <c r="G20" s="10">
        <f>IF(G19="","",((G19*G13)/365)/G12)</f>
      </c>
      <c r="H20" s="26"/>
    </row>
    <row r="21" spans="2:8" ht="12.75">
      <c r="B21" s="24"/>
      <c r="C21" s="15" t="s">
        <v>140</v>
      </c>
      <c r="D21" s="15"/>
      <c r="E21" s="23"/>
      <c r="F21" s="23"/>
      <c r="G21" s="23"/>
      <c r="H21" s="26"/>
    </row>
    <row r="22" spans="2:8" ht="12.75">
      <c r="B22" s="24"/>
      <c r="C22" s="15" t="s">
        <v>135</v>
      </c>
      <c r="D22" s="15"/>
      <c r="E22" s="105">
        <f>(SUM(E23:E24))</f>
        <v>0</v>
      </c>
      <c r="F22" s="105">
        <f>(SUM(F23:F24))</f>
        <v>0</v>
      </c>
      <c r="G22" s="105">
        <f>(SUM(G23:G24))</f>
        <v>0</v>
      </c>
      <c r="H22" s="26"/>
    </row>
    <row r="23" spans="2:8" ht="12.75">
      <c r="B23" s="24"/>
      <c r="C23" s="31" t="s">
        <v>136</v>
      </c>
      <c r="D23" s="15"/>
      <c r="E23" s="75"/>
      <c r="F23" s="75"/>
      <c r="G23" s="75"/>
      <c r="H23" s="26"/>
    </row>
    <row r="24" spans="2:8" ht="12.75">
      <c r="B24" s="24"/>
      <c r="C24" s="31" t="s">
        <v>137</v>
      </c>
      <c r="D24" s="15"/>
      <c r="E24" s="75"/>
      <c r="F24" s="75"/>
      <c r="G24" s="75"/>
      <c r="H24" s="26"/>
    </row>
    <row r="25" spans="2:8" ht="12.75">
      <c r="B25" s="24"/>
      <c r="C25" s="15" t="s">
        <v>138</v>
      </c>
      <c r="D25" s="15"/>
      <c r="E25" s="75"/>
      <c r="F25" s="75"/>
      <c r="G25" s="75"/>
      <c r="H25" s="26"/>
    </row>
    <row r="26" spans="2:8" ht="12.75">
      <c r="B26" s="24"/>
      <c r="C26" s="15" t="s">
        <v>139</v>
      </c>
      <c r="D26" s="15"/>
      <c r="E26" s="77">
        <f>IF(E21="","",IF(E25="",(E21*E19/365)+(E24*E19/365),(E21*E19/365)+E25/365)+(E24*E19/365))</f>
      </c>
      <c r="F26" s="77">
        <f>IF(F21="","",IF(F25="",(F21*F19/365)+(F24*F19/365),(F21*F19/365)+F25/365)+(F24*F19/365))</f>
      </c>
      <c r="G26" s="77">
        <f>IF(G21="","",IF(G25="",(G21*G19/365)+(G24*G19/365),(G21*G19/365)+G25/365)+(G24*G19/365))</f>
      </c>
      <c r="H26" s="26"/>
    </row>
    <row r="27" spans="2:8" ht="12.75">
      <c r="B27" s="24"/>
      <c r="C27" s="27"/>
      <c r="D27" s="15"/>
      <c r="E27" s="27"/>
      <c r="F27" s="27"/>
      <c r="G27" s="27"/>
      <c r="H27" s="26"/>
    </row>
    <row r="28" spans="2:8" ht="12.75">
      <c r="B28" s="24"/>
      <c r="C28" s="144" t="s">
        <v>9</v>
      </c>
      <c r="D28" s="144"/>
      <c r="E28" s="144"/>
      <c r="F28" s="144"/>
      <c r="G28" s="144"/>
      <c r="H28" s="26"/>
    </row>
    <row r="29" spans="2:8" ht="12.75">
      <c r="B29" s="24"/>
      <c r="C29" s="27"/>
      <c r="D29" s="15"/>
      <c r="E29" s="27"/>
      <c r="F29" s="27"/>
      <c r="G29" s="27"/>
      <c r="H29" s="26"/>
    </row>
    <row r="30" spans="2:8" ht="15.75">
      <c r="B30" s="24"/>
      <c r="C30" s="29"/>
      <c r="D30" s="29"/>
      <c r="E30" s="44"/>
      <c r="F30" s="44" t="s">
        <v>141</v>
      </c>
      <c r="G30" s="44"/>
      <c r="H30" s="26"/>
    </row>
    <row r="31" spans="2:8" ht="12.75">
      <c r="B31" s="24"/>
      <c r="C31" s="27"/>
      <c r="D31" s="15"/>
      <c r="E31" s="27"/>
      <c r="F31" s="27"/>
      <c r="G31" s="27"/>
      <c r="H31" s="26"/>
    </row>
    <row r="32" spans="2:8" ht="38.25">
      <c r="B32" s="24"/>
      <c r="C32" s="109" t="s">
        <v>142</v>
      </c>
      <c r="D32" s="109"/>
      <c r="E32" s="149" t="s">
        <v>10</v>
      </c>
      <c r="F32" s="149"/>
      <c r="G32" s="149"/>
      <c r="H32" s="26"/>
    </row>
    <row r="33" spans="2:8" ht="12.75">
      <c r="B33" s="24"/>
      <c r="C33" s="145" t="s">
        <v>143</v>
      </c>
      <c r="D33" s="150"/>
      <c r="E33" s="149" t="s">
        <v>14</v>
      </c>
      <c r="F33" s="149"/>
      <c r="G33" s="149"/>
      <c r="H33" s="26"/>
    </row>
    <row r="34" spans="2:8" ht="12.75">
      <c r="B34" s="24"/>
      <c r="C34" s="15"/>
      <c r="D34" s="15"/>
      <c r="E34" s="27"/>
      <c r="F34" s="27"/>
      <c r="G34" s="27"/>
      <c r="H34" s="26"/>
    </row>
    <row r="35" spans="2:8" ht="45.75" customHeight="1">
      <c r="B35" s="24"/>
      <c r="C35" s="15"/>
      <c r="D35" s="15"/>
      <c r="E35" s="32" t="s">
        <v>4</v>
      </c>
      <c r="F35" s="20" t="s">
        <v>48</v>
      </c>
      <c r="G35" s="16"/>
      <c r="H35" s="26"/>
    </row>
    <row r="36" spans="2:8" ht="12.75">
      <c r="B36" s="24"/>
      <c r="C36" s="145" t="s">
        <v>19</v>
      </c>
      <c r="D36" s="145"/>
      <c r="E36" s="45" t="s">
        <v>78</v>
      </c>
      <c r="F36" s="53">
        <v>0.5</v>
      </c>
      <c r="G36" s="27"/>
      <c r="H36" s="26"/>
    </row>
    <row r="37" spans="2:8" ht="12.75">
      <c r="B37" s="24"/>
      <c r="C37" s="145" t="s">
        <v>20</v>
      </c>
      <c r="D37" s="145"/>
      <c r="E37" s="45" t="s">
        <v>79</v>
      </c>
      <c r="F37" s="53">
        <v>0.5</v>
      </c>
      <c r="G37" s="27"/>
      <c r="H37" s="26"/>
    </row>
    <row r="38" spans="2:8" ht="12.75">
      <c r="B38" s="24"/>
      <c r="C38" s="145" t="s">
        <v>21</v>
      </c>
      <c r="D38" s="145"/>
      <c r="E38" s="45"/>
      <c r="F38" s="53"/>
      <c r="G38" s="27"/>
      <c r="H38" s="26"/>
    </row>
    <row r="39" spans="2:8" ht="12.75">
      <c r="B39" s="24"/>
      <c r="C39" s="145" t="s">
        <v>22</v>
      </c>
      <c r="D39" s="145"/>
      <c r="E39" s="45"/>
      <c r="F39" s="53"/>
      <c r="G39" s="27"/>
      <c r="H39" s="26"/>
    </row>
    <row r="40" spans="2:8" ht="12.75">
      <c r="B40" s="24"/>
      <c r="C40" s="145" t="s">
        <v>23</v>
      </c>
      <c r="D40" s="145"/>
      <c r="E40" s="45"/>
      <c r="F40" s="53"/>
      <c r="G40" s="27"/>
      <c r="H40" s="26"/>
    </row>
    <row r="41" spans="2:8" ht="12.75">
      <c r="B41" s="24"/>
      <c r="C41" s="145" t="s">
        <v>24</v>
      </c>
      <c r="D41" s="145"/>
      <c r="E41" s="45"/>
      <c r="F41" s="53"/>
      <c r="G41" s="27"/>
      <c r="H41" s="26"/>
    </row>
    <row r="42" spans="2:8" ht="12.75">
      <c r="B42" s="24"/>
      <c r="C42" s="145" t="s">
        <v>25</v>
      </c>
      <c r="D42" s="145"/>
      <c r="E42" s="45"/>
      <c r="F42" s="53"/>
      <c r="G42" s="27"/>
      <c r="H42" s="26"/>
    </row>
    <row r="43" spans="2:8" ht="12.75">
      <c r="B43" s="24"/>
      <c r="C43" s="145" t="s">
        <v>26</v>
      </c>
      <c r="D43" s="145"/>
      <c r="E43" s="45"/>
      <c r="F43" s="53"/>
      <c r="G43" s="27"/>
      <c r="H43" s="26"/>
    </row>
    <row r="44" spans="2:8" ht="12.75">
      <c r="B44" s="24"/>
      <c r="C44" s="145" t="s">
        <v>27</v>
      </c>
      <c r="D44" s="145"/>
      <c r="E44" s="45"/>
      <c r="F44" s="53"/>
      <c r="G44" s="27"/>
      <c r="H44" s="26"/>
    </row>
    <row r="45" spans="2:8" ht="12.75">
      <c r="B45" s="24"/>
      <c r="C45" s="145" t="s">
        <v>28</v>
      </c>
      <c r="D45" s="145"/>
      <c r="E45" s="45"/>
      <c r="F45" s="53"/>
      <c r="G45" s="27"/>
      <c r="H45" s="26"/>
    </row>
    <row r="46" spans="2:8" ht="12.75">
      <c r="B46" s="24"/>
      <c r="C46" s="15"/>
      <c r="D46" s="15"/>
      <c r="E46" s="28" t="s">
        <v>44</v>
      </c>
      <c r="F46" s="33">
        <f>IF(SUM(F36:F45)=1,SUM(F36:F45),IF(SUM(F36:F45)=0,SUM(F36:F45),"Error"))</f>
        <v>1</v>
      </c>
      <c r="G46" s="27"/>
      <c r="H46" s="26"/>
    </row>
    <row r="47" spans="2:8" ht="12.75">
      <c r="B47" s="24"/>
      <c r="C47" s="15"/>
      <c r="D47" s="15"/>
      <c r="E47" s="27"/>
      <c r="F47" s="27"/>
      <c r="G47" s="27"/>
      <c r="H47" s="26"/>
    </row>
    <row r="48" spans="2:8" ht="12.75">
      <c r="B48" s="24"/>
      <c r="C48" s="142" t="s">
        <v>144</v>
      </c>
      <c r="D48" s="142"/>
      <c r="E48" s="142"/>
      <c r="F48" s="142"/>
      <c r="G48" s="142"/>
      <c r="H48" s="26"/>
    </row>
    <row r="49" spans="2:8" ht="12.75">
      <c r="B49" s="24"/>
      <c r="C49" s="15"/>
      <c r="D49" s="15"/>
      <c r="E49" s="27"/>
      <c r="F49" s="27"/>
      <c r="G49" s="27"/>
      <c r="H49" s="26"/>
    </row>
    <row r="50" spans="2:8" ht="12.75" customHeight="1">
      <c r="B50" s="24"/>
      <c r="C50" s="146" t="s">
        <v>145</v>
      </c>
      <c r="D50" s="147"/>
      <c r="E50" s="133"/>
      <c r="F50" s="134"/>
      <c r="G50" s="135"/>
      <c r="H50" s="26"/>
    </row>
    <row r="51" spans="2:8" ht="12.75">
      <c r="B51" s="24"/>
      <c r="C51" s="146"/>
      <c r="D51" s="147"/>
      <c r="E51" s="136"/>
      <c r="F51" s="137"/>
      <c r="G51" s="138"/>
      <c r="H51" s="26"/>
    </row>
    <row r="52" spans="2:8" ht="12.75">
      <c r="B52" s="24"/>
      <c r="C52" s="146"/>
      <c r="D52" s="147"/>
      <c r="E52" s="136"/>
      <c r="F52" s="137"/>
      <c r="G52" s="138"/>
      <c r="H52" s="26"/>
    </row>
    <row r="53" spans="2:8" ht="12.75">
      <c r="B53" s="24"/>
      <c r="C53" s="15"/>
      <c r="D53" s="15"/>
      <c r="E53" s="136"/>
      <c r="F53" s="137"/>
      <c r="G53" s="138"/>
      <c r="H53" s="26"/>
    </row>
    <row r="54" spans="2:8" ht="12.75">
      <c r="B54" s="24"/>
      <c r="C54" s="15"/>
      <c r="D54" s="15"/>
      <c r="E54" s="136"/>
      <c r="F54" s="137"/>
      <c r="G54" s="138"/>
      <c r="H54" s="26"/>
    </row>
    <row r="55" spans="2:8" ht="12.75">
      <c r="B55" s="24"/>
      <c r="C55" s="15"/>
      <c r="D55" s="15"/>
      <c r="E55" s="136"/>
      <c r="F55" s="137"/>
      <c r="G55" s="138"/>
      <c r="H55" s="26"/>
    </row>
    <row r="56" spans="2:8" ht="12.75">
      <c r="B56" s="24"/>
      <c r="C56" s="15"/>
      <c r="D56" s="15"/>
      <c r="E56" s="136"/>
      <c r="F56" s="137"/>
      <c r="G56" s="138"/>
      <c r="H56" s="26"/>
    </row>
    <row r="57" spans="2:8" ht="12.75">
      <c r="B57" s="24"/>
      <c r="C57" s="15"/>
      <c r="D57" s="15"/>
      <c r="E57" s="136"/>
      <c r="F57" s="137"/>
      <c r="G57" s="138"/>
      <c r="H57" s="26"/>
    </row>
    <row r="58" spans="2:8" ht="12.75">
      <c r="B58" s="24"/>
      <c r="C58" s="15"/>
      <c r="D58" s="15"/>
      <c r="E58" s="136"/>
      <c r="F58" s="137"/>
      <c r="G58" s="138"/>
      <c r="H58" s="26"/>
    </row>
    <row r="59" spans="2:8" ht="12.75">
      <c r="B59" s="24"/>
      <c r="C59" s="34"/>
      <c r="D59" s="34"/>
      <c r="E59" s="136"/>
      <c r="F59" s="137"/>
      <c r="G59" s="138"/>
      <c r="H59" s="26"/>
    </row>
    <row r="60" spans="2:8" ht="12.75">
      <c r="B60" s="24"/>
      <c r="C60" s="34"/>
      <c r="D60" s="34"/>
      <c r="E60" s="136"/>
      <c r="F60" s="137"/>
      <c r="G60" s="138"/>
      <c r="H60" s="26"/>
    </row>
    <row r="61" spans="2:8" ht="12.75">
      <c r="B61" s="24"/>
      <c r="C61" s="34"/>
      <c r="D61" s="34"/>
      <c r="E61" s="136"/>
      <c r="F61" s="137"/>
      <c r="G61" s="138"/>
      <c r="H61" s="26"/>
    </row>
    <row r="62" spans="2:8" ht="12.75">
      <c r="B62" s="24"/>
      <c r="C62" s="34"/>
      <c r="D62" s="34"/>
      <c r="E62" s="136"/>
      <c r="F62" s="137"/>
      <c r="G62" s="138"/>
      <c r="H62" s="26"/>
    </row>
    <row r="63" spans="2:8" ht="12.75">
      <c r="B63" s="24"/>
      <c r="C63" s="34"/>
      <c r="D63" s="34"/>
      <c r="E63" s="136"/>
      <c r="F63" s="137"/>
      <c r="G63" s="138"/>
      <c r="H63" s="26"/>
    </row>
    <row r="64" spans="2:8" ht="12.75">
      <c r="B64" s="24"/>
      <c r="C64" s="34"/>
      <c r="D64" s="34"/>
      <c r="E64" s="136"/>
      <c r="F64" s="137"/>
      <c r="G64" s="138"/>
      <c r="H64" s="26"/>
    </row>
    <row r="65" spans="2:8" ht="12.75">
      <c r="B65" s="24"/>
      <c r="C65" s="34"/>
      <c r="D65" s="34"/>
      <c r="E65" s="136"/>
      <c r="F65" s="137"/>
      <c r="G65" s="138"/>
      <c r="H65" s="26"/>
    </row>
    <row r="66" spans="2:8" ht="12.75">
      <c r="B66" s="24"/>
      <c r="C66" s="34"/>
      <c r="D66" s="34"/>
      <c r="E66" s="139"/>
      <c r="F66" s="140"/>
      <c r="G66" s="141"/>
      <c r="H66" s="26"/>
    </row>
    <row r="67" spans="2:8" ht="13.5" thickBot="1">
      <c r="B67" s="35"/>
      <c r="C67" s="148"/>
      <c r="D67" s="148"/>
      <c r="E67" s="148"/>
      <c r="F67" s="148"/>
      <c r="G67" s="148"/>
      <c r="H67" s="36"/>
    </row>
    <row r="68" spans="3:7" ht="12.75">
      <c r="C68" s="17"/>
      <c r="D68" s="17"/>
      <c r="E68" s="18"/>
      <c r="F68" s="18"/>
      <c r="G68" s="18"/>
    </row>
    <row r="69" spans="3:7" ht="12.75">
      <c r="C69" s="17"/>
      <c r="D69" s="17"/>
      <c r="E69" s="18"/>
      <c r="F69" s="18"/>
      <c r="G69" s="18"/>
    </row>
    <row r="70" spans="3:4" ht="12.75">
      <c r="C70" s="14"/>
      <c r="D70" s="14"/>
    </row>
    <row r="71" spans="3:4" ht="12.75">
      <c r="C71" s="14"/>
      <c r="D71" s="14"/>
    </row>
    <row r="72" spans="3:4" ht="12.75">
      <c r="C72" s="14"/>
      <c r="D72" s="14"/>
    </row>
    <row r="73" spans="3:4" ht="12.75">
      <c r="C73" s="14"/>
      <c r="D73" s="14"/>
    </row>
    <row r="74" ht="12.75">
      <c r="C74" s="13"/>
    </row>
    <row r="75" ht="12.75">
      <c r="C75" s="13"/>
    </row>
    <row r="76" ht="12.75">
      <c r="C76" s="13"/>
    </row>
    <row r="77" ht="12.75">
      <c r="C77" s="13"/>
    </row>
    <row r="78" ht="12.75">
      <c r="C78" s="13"/>
    </row>
    <row r="79" ht="12.75">
      <c r="C79" s="13"/>
    </row>
  </sheetData>
  <sheetProtection selectLockedCells="1"/>
  <mergeCells count="19">
    <mergeCell ref="C67:G67"/>
    <mergeCell ref="E32:G32"/>
    <mergeCell ref="E33:G33"/>
    <mergeCell ref="C33:D33"/>
    <mergeCell ref="C42:D42"/>
    <mergeCell ref="C43:D43"/>
    <mergeCell ref="C44:D44"/>
    <mergeCell ref="C36:D36"/>
    <mergeCell ref="C41:D41"/>
    <mergeCell ref="E50:G66"/>
    <mergeCell ref="C48:G48"/>
    <mergeCell ref="C11:D11"/>
    <mergeCell ref="C28:G28"/>
    <mergeCell ref="C45:D45"/>
    <mergeCell ref="C37:D37"/>
    <mergeCell ref="C38:D38"/>
    <mergeCell ref="C39:D39"/>
    <mergeCell ref="C40:D40"/>
    <mergeCell ref="C50:D52"/>
  </mergeCells>
  <dataValidations count="4">
    <dataValidation type="list" allowBlank="1" showInputMessage="1" showErrorMessage="1" sqref="E32">
      <formula1>dist</formula1>
    </dataValidation>
    <dataValidation type="list" allowBlank="1" showInputMessage="1" showErrorMessage="1" sqref="E33:G33">
      <formula1>Distance</formula1>
    </dataValidation>
    <dataValidation type="list" allowBlank="1" showInputMessage="1" showErrorMessage="1" sqref="E14:G14">
      <formula1>Percent</formula1>
    </dataValidation>
    <dataValidation type="list" allowBlank="1" showInputMessage="1" showErrorMessage="1" sqref="D6">
      <formula1>AppYr</formula1>
    </dataValidation>
  </dataValidations>
  <printOptions/>
  <pageMargins left="0.787401575" right="0.787401575" top="0.984251969" bottom="0.984251969" header="0.5" footer="0.5"/>
  <pageSetup fitToHeight="1" fitToWidth="1" horizontalDpi="600" verticalDpi="600" orientation="portrait" scale="76" r:id="rId2"/>
  <headerFooter alignWithMargins="0">
    <oddFooter>&amp;R&amp;"Arial,Bold"&amp;8Room Need Estimator&amp;"Arial,Regular"&amp;10
&amp;8&amp;A
&amp;D
&amp;P of &amp;N</oddFooter>
  </headerFooter>
  <legacyDrawingHF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O74"/>
  <sheetViews>
    <sheetView showGridLines="0" zoomScale="90" zoomScaleNormal="90" zoomScalePageLayoutView="0" workbookViewId="0" topLeftCell="A22">
      <selection activeCell="G30" sqref="G30"/>
    </sheetView>
  </sheetViews>
  <sheetFormatPr defaultColWidth="9.140625" defaultRowHeight="12.75"/>
  <cols>
    <col min="1" max="12" width="9.140625" style="4" customWidth="1"/>
    <col min="13" max="13" width="4.140625" style="4" customWidth="1"/>
    <col min="14" max="14" width="7.7109375" style="4" customWidth="1"/>
    <col min="15" max="16384" width="9.140625" style="4" customWidth="1"/>
  </cols>
  <sheetData>
    <row r="1" spans="1:9" ht="26.25">
      <c r="A1" s="7"/>
      <c r="B1" s="7"/>
      <c r="C1" s="7"/>
      <c r="D1" s="7"/>
      <c r="E1" s="7"/>
      <c r="F1" s="7"/>
      <c r="G1" s="7"/>
      <c r="H1" s="7"/>
      <c r="I1" s="7"/>
    </row>
    <row r="2" spans="1:9" ht="26.25">
      <c r="A2" s="7"/>
      <c r="B2" s="7"/>
      <c r="C2" s="7"/>
      <c r="D2" s="7"/>
      <c r="E2" s="7"/>
      <c r="F2" s="7"/>
      <c r="G2" s="7"/>
      <c r="H2" s="7"/>
      <c r="I2" s="7"/>
    </row>
    <row r="3" spans="1:9" ht="26.25">
      <c r="A3" s="7"/>
      <c r="B3" s="7"/>
      <c r="C3" s="7"/>
      <c r="E3" s="7"/>
      <c r="F3" s="7"/>
      <c r="G3" s="7"/>
      <c r="H3" s="7"/>
      <c r="I3" s="7"/>
    </row>
    <row r="4" ht="12.75"/>
    <row r="5" spans="1:4" ht="26.25">
      <c r="A5" s="6"/>
      <c r="D5" s="40" t="s">
        <v>47</v>
      </c>
    </row>
    <row r="6" ht="12.75"/>
    <row r="7" ht="12.75"/>
    <row r="8" ht="12.75"/>
    <row r="9" ht="12.75"/>
    <row r="10" ht="12.75"/>
    <row r="11" ht="12.75"/>
    <row r="12" ht="12.75"/>
    <row r="13" spans="1:7" ht="15.75">
      <c r="A13" s="54"/>
      <c r="B13" s="19" t="s">
        <v>98</v>
      </c>
      <c r="C13" s="19"/>
      <c r="D13" s="19"/>
      <c r="E13" s="19"/>
      <c r="F13" s="19"/>
      <c r="G13" s="19"/>
    </row>
    <row r="15" ht="12.75">
      <c r="A15" s="1" t="s">
        <v>99</v>
      </c>
    </row>
    <row r="16" spans="2:8" ht="12.75" customHeight="1">
      <c r="B16" s="152" t="s">
        <v>100</v>
      </c>
      <c r="C16" s="153"/>
      <c r="D16" s="153"/>
      <c r="E16" s="153"/>
      <c r="F16" s="153"/>
      <c r="G16" s="153"/>
      <c r="H16" s="154"/>
    </row>
    <row r="17" spans="2:8" ht="12.75">
      <c r="B17" s="155"/>
      <c r="C17" s="156"/>
      <c r="D17" s="156"/>
      <c r="E17" s="156"/>
      <c r="F17" s="156"/>
      <c r="G17" s="156"/>
      <c r="H17" s="157"/>
    </row>
    <row r="18" spans="2:8" ht="12.75">
      <c r="B18" s="155"/>
      <c r="C18" s="156"/>
      <c r="D18" s="156"/>
      <c r="E18" s="156"/>
      <c r="F18" s="156"/>
      <c r="G18" s="156"/>
      <c r="H18" s="157"/>
    </row>
    <row r="19" spans="2:8" ht="12.75">
      <c r="B19" s="155"/>
      <c r="C19" s="156"/>
      <c r="D19" s="156"/>
      <c r="E19" s="156"/>
      <c r="F19" s="156"/>
      <c r="G19" s="156"/>
      <c r="H19" s="157"/>
    </row>
    <row r="20" spans="2:8" ht="12.75">
      <c r="B20" s="158"/>
      <c r="C20" s="159"/>
      <c r="D20" s="159"/>
      <c r="E20" s="159"/>
      <c r="F20" s="159"/>
      <c r="G20" s="159"/>
      <c r="H20" s="160"/>
    </row>
    <row r="22" ht="12.75">
      <c r="A22" s="1" t="s">
        <v>101</v>
      </c>
    </row>
    <row r="23" ht="12.75">
      <c r="A23" s="4" t="s">
        <v>102</v>
      </c>
    </row>
    <row r="24" ht="12.75">
      <c r="A24" s="4" t="s">
        <v>111</v>
      </c>
    </row>
    <row r="25" ht="12.75">
      <c r="A25" s="98" t="s">
        <v>70</v>
      </c>
    </row>
    <row r="26" ht="12.75">
      <c r="A26" s="4" t="s">
        <v>71</v>
      </c>
    </row>
    <row r="28" ht="12.75">
      <c r="A28" s="1" t="s">
        <v>3</v>
      </c>
    </row>
    <row r="29" ht="12.75">
      <c r="A29" s="6" t="s">
        <v>59</v>
      </c>
    </row>
    <row r="30" ht="12.75">
      <c r="A30" s="2" t="s">
        <v>84</v>
      </c>
    </row>
    <row r="31" ht="12.75">
      <c r="A31" s="2" t="s">
        <v>58</v>
      </c>
    </row>
    <row r="32" ht="12.75">
      <c r="A32" s="2" t="s">
        <v>57</v>
      </c>
    </row>
    <row r="33" ht="12.75">
      <c r="A33" s="2" t="s">
        <v>55</v>
      </c>
    </row>
    <row r="34" ht="12.75">
      <c r="A34" s="2" t="s">
        <v>56</v>
      </c>
    </row>
    <row r="35" spans="1:15" ht="12.75">
      <c r="A35" s="107" t="s">
        <v>92</v>
      </c>
      <c r="B35" s="108"/>
      <c r="C35" s="108"/>
      <c r="D35" s="108"/>
      <c r="E35" s="108"/>
      <c r="F35" s="108"/>
      <c r="G35" s="108"/>
      <c r="H35" s="108"/>
      <c r="I35" s="108"/>
      <c r="J35" s="108"/>
      <c r="K35" s="108"/>
      <c r="L35" s="108"/>
      <c r="M35" s="108"/>
      <c r="N35" s="108"/>
      <c r="O35" s="108"/>
    </row>
    <row r="36" ht="12.75">
      <c r="A36" s="2" t="s">
        <v>112</v>
      </c>
    </row>
    <row r="38" ht="12.75">
      <c r="A38" s="6" t="s">
        <v>113</v>
      </c>
    </row>
    <row r="39" ht="12.75">
      <c r="A39" s="2" t="s">
        <v>114</v>
      </c>
    </row>
    <row r="40" ht="12.75">
      <c r="A40" s="2" t="s">
        <v>115</v>
      </c>
    </row>
    <row r="41" ht="12.75">
      <c r="A41" s="2" t="s">
        <v>116</v>
      </c>
    </row>
    <row r="42" ht="12.75">
      <c r="A42" s="2" t="s">
        <v>117</v>
      </c>
    </row>
    <row r="43" ht="12.75">
      <c r="A43" s="2" t="s">
        <v>118</v>
      </c>
    </row>
    <row r="44" spans="1:12" ht="12.75">
      <c r="A44" s="107" t="s">
        <v>96</v>
      </c>
      <c r="B44" s="108"/>
      <c r="C44" s="108"/>
      <c r="D44" s="108"/>
      <c r="E44" s="108"/>
      <c r="F44" s="108"/>
      <c r="G44" s="108"/>
      <c r="H44" s="108"/>
      <c r="I44" s="108"/>
      <c r="J44" s="108"/>
      <c r="K44" s="108"/>
      <c r="L44" s="108"/>
    </row>
    <row r="45" ht="12.75">
      <c r="A45" s="2" t="s">
        <v>119</v>
      </c>
    </row>
    <row r="46" ht="12.75">
      <c r="A46" s="2" t="s">
        <v>120</v>
      </c>
    </row>
    <row r="47" ht="12.75">
      <c r="A47" s="2" t="s">
        <v>121</v>
      </c>
    </row>
    <row r="48" ht="12.75">
      <c r="A48" s="2" t="s">
        <v>122</v>
      </c>
    </row>
    <row r="50" ht="12.75">
      <c r="A50" s="1" t="s">
        <v>65</v>
      </c>
    </row>
    <row r="52" ht="12.75">
      <c r="A52" s="1"/>
    </row>
    <row r="53" ht="12.75">
      <c r="A53" s="1"/>
    </row>
    <row r="54" ht="12.75">
      <c r="A54" s="1"/>
    </row>
    <row r="55" ht="12.75">
      <c r="A55" s="1"/>
    </row>
    <row r="56" ht="12.75">
      <c r="A56" s="1"/>
    </row>
    <row r="57" ht="12.75">
      <c r="A57" s="1"/>
    </row>
    <row r="58" ht="12.75">
      <c r="A58" s="1"/>
    </row>
    <row r="59" ht="12.75"/>
    <row r="60" ht="12.75"/>
    <row r="61" spans="2:14" ht="12.75" customHeight="1">
      <c r="B61" s="76"/>
      <c r="C61" s="76"/>
      <c r="D61" s="76"/>
      <c r="E61" s="76"/>
      <c r="F61" s="76"/>
      <c r="G61" s="76"/>
      <c r="H61" s="76"/>
      <c r="I61" s="76"/>
      <c r="J61" s="76"/>
      <c r="K61" s="76"/>
      <c r="L61" s="76"/>
      <c r="M61" s="76"/>
      <c r="N61" s="76"/>
    </row>
    <row r="62" spans="2:14" ht="12.75">
      <c r="B62" s="76"/>
      <c r="C62" s="76"/>
      <c r="D62" s="76"/>
      <c r="E62" s="76"/>
      <c r="F62" s="76"/>
      <c r="G62" s="76"/>
      <c r="H62" s="76"/>
      <c r="I62" s="76"/>
      <c r="J62" s="76"/>
      <c r="K62" s="76"/>
      <c r="L62" s="76"/>
      <c r="M62" s="76"/>
      <c r="N62" s="76"/>
    </row>
    <row r="63" spans="2:14" ht="12.75">
      <c r="B63" s="76"/>
      <c r="C63" s="76"/>
      <c r="D63" s="76"/>
      <c r="E63" s="76"/>
      <c r="F63" s="76"/>
      <c r="G63" s="76"/>
      <c r="H63" s="76"/>
      <c r="I63" s="76"/>
      <c r="J63" s="76"/>
      <c r="K63" s="76"/>
      <c r="L63" s="76"/>
      <c r="M63" s="76"/>
      <c r="N63" s="76"/>
    </row>
    <row r="64" spans="2:14" ht="12.75">
      <c r="B64" s="76"/>
      <c r="C64" s="76"/>
      <c r="D64" s="76"/>
      <c r="E64" s="76"/>
      <c r="F64" s="76"/>
      <c r="G64" s="76"/>
      <c r="H64" s="76"/>
      <c r="I64" s="76"/>
      <c r="J64" s="76"/>
      <c r="K64" s="76"/>
      <c r="L64" s="76"/>
      <c r="M64" s="76"/>
      <c r="N64" s="76"/>
    </row>
    <row r="65" ht="12.75"/>
    <row r="66" ht="12.75">
      <c r="B66" s="6"/>
    </row>
    <row r="67" ht="12.75"/>
    <row r="68" ht="12.75"/>
    <row r="69" ht="12.75"/>
    <row r="74" spans="1:12" ht="24" customHeight="1">
      <c r="A74" s="151" t="s">
        <v>66</v>
      </c>
      <c r="B74" s="151"/>
      <c r="C74" s="151"/>
      <c r="D74" s="151"/>
      <c r="E74" s="151"/>
      <c r="F74" s="151"/>
      <c r="G74" s="151"/>
      <c r="H74" s="151"/>
      <c r="I74" s="151"/>
      <c r="J74" s="151"/>
      <c r="K74" s="151"/>
      <c r="L74" s="151"/>
    </row>
  </sheetData>
  <sheetProtection selectLockedCells="1"/>
  <mergeCells count="2">
    <mergeCell ref="A74:L74"/>
    <mergeCell ref="B16:H20"/>
  </mergeCells>
  <printOptions/>
  <pageMargins left="0.787401575" right="0.787401575" top="0" bottom="0.984251969" header="0.5" footer="0.5"/>
  <pageSetup fitToHeight="1" fitToWidth="1" horizontalDpi="600" verticalDpi="600" orientation="portrait" scale="74" r:id="rId3"/>
  <headerFooter alignWithMargins="0">
    <oddFooter>&amp;R&amp;"Arial,Bold"&amp;8Room Need Estimator&amp;"Arial,Regular"&amp;10
&amp;8&amp;A
&amp;D
&amp;P of &amp;N</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N73"/>
  <sheetViews>
    <sheetView showGridLines="0" tabSelected="1" zoomScale="90" zoomScaleNormal="90" zoomScalePageLayoutView="0" workbookViewId="0" topLeftCell="A25">
      <selection activeCell="D5" sqref="D5:H5"/>
    </sheetView>
  </sheetViews>
  <sheetFormatPr defaultColWidth="9.140625" defaultRowHeight="12.75"/>
  <cols>
    <col min="1" max="12" width="9.140625" style="4" customWidth="1"/>
    <col min="13" max="13" width="4.140625" style="4" customWidth="1"/>
    <col min="14" max="14" width="7.7109375" style="4" customWidth="1"/>
    <col min="15" max="16384" width="9.140625" style="4" customWidth="1"/>
  </cols>
  <sheetData>
    <row r="1" spans="1:9" ht="26.25">
      <c r="A1" s="7"/>
      <c r="B1" s="7"/>
      <c r="C1" s="7"/>
      <c r="D1" s="7"/>
      <c r="E1" s="7"/>
      <c r="F1" s="7"/>
      <c r="G1" s="7"/>
      <c r="H1" s="7"/>
      <c r="I1" s="7"/>
    </row>
    <row r="2" spans="1:9" ht="26.25">
      <c r="A2" s="7"/>
      <c r="B2" s="7"/>
      <c r="C2" s="7"/>
      <c r="D2" s="7"/>
      <c r="E2" s="7"/>
      <c r="F2" s="7"/>
      <c r="G2" s="7"/>
      <c r="H2" s="7"/>
      <c r="I2" s="7"/>
    </row>
    <row r="3" spans="1:9" ht="26.25">
      <c r="A3" s="7"/>
      <c r="B3" s="7"/>
      <c r="C3" s="7"/>
      <c r="E3" s="7"/>
      <c r="F3" s="7"/>
      <c r="G3" s="7"/>
      <c r="H3" s="7"/>
      <c r="I3" s="7"/>
    </row>
    <row r="4" ht="12.75"/>
    <row r="5" spans="1:4" ht="26.25">
      <c r="A5" s="6"/>
      <c r="D5" s="40" t="s">
        <v>47</v>
      </c>
    </row>
    <row r="6" ht="12.75"/>
    <row r="7" ht="12.75"/>
    <row r="8" ht="12.75"/>
    <row r="9" ht="12.75"/>
    <row r="10" ht="12.75"/>
    <row r="11" ht="12.75"/>
    <row r="12" ht="12.75"/>
    <row r="13" spans="1:7" ht="15.75">
      <c r="A13" s="54" t="s">
        <v>37</v>
      </c>
      <c r="B13" s="19"/>
      <c r="C13" s="19"/>
      <c r="D13" s="19"/>
      <c r="E13" s="19"/>
      <c r="F13" s="19"/>
      <c r="G13" s="19"/>
    </row>
    <row r="15" ht="12.75">
      <c r="A15" s="1" t="s">
        <v>1</v>
      </c>
    </row>
    <row r="16" spans="2:8" ht="12.75" customHeight="1">
      <c r="B16" s="152" t="s">
        <v>0</v>
      </c>
      <c r="C16" s="153"/>
      <c r="D16" s="153"/>
      <c r="E16" s="153"/>
      <c r="F16" s="153"/>
      <c r="G16" s="153"/>
      <c r="H16" s="154"/>
    </row>
    <row r="17" spans="2:8" ht="12.75">
      <c r="B17" s="155"/>
      <c r="C17" s="156"/>
      <c r="D17" s="156"/>
      <c r="E17" s="156"/>
      <c r="F17" s="156"/>
      <c r="G17" s="156"/>
      <c r="H17" s="157"/>
    </row>
    <row r="18" spans="2:8" ht="12.75">
      <c r="B18" s="155"/>
      <c r="C18" s="156"/>
      <c r="D18" s="156"/>
      <c r="E18" s="156"/>
      <c r="F18" s="156"/>
      <c r="G18" s="156"/>
      <c r="H18" s="157"/>
    </row>
    <row r="19" spans="2:8" ht="12.75">
      <c r="B19" s="155"/>
      <c r="C19" s="156"/>
      <c r="D19" s="156"/>
      <c r="E19" s="156"/>
      <c r="F19" s="156"/>
      <c r="G19" s="156"/>
      <c r="H19" s="157"/>
    </row>
    <row r="20" spans="2:8" ht="12.75">
      <c r="B20" s="158"/>
      <c r="C20" s="159"/>
      <c r="D20" s="159"/>
      <c r="E20" s="159"/>
      <c r="F20" s="159"/>
      <c r="G20" s="159"/>
      <c r="H20" s="160"/>
    </row>
    <row r="22" ht="12.75">
      <c r="A22" s="1" t="s">
        <v>2</v>
      </c>
    </row>
    <row r="23" ht="12.75">
      <c r="A23" s="4" t="s">
        <v>53</v>
      </c>
    </row>
    <row r="24" ht="12.75">
      <c r="A24" s="4" t="s">
        <v>54</v>
      </c>
    </row>
    <row r="25" ht="12.75">
      <c r="A25" s="98" t="s">
        <v>103</v>
      </c>
    </row>
    <row r="26" ht="12.75">
      <c r="A26" s="4" t="s">
        <v>104</v>
      </c>
    </row>
    <row r="28" ht="12.75">
      <c r="A28" s="1" t="s">
        <v>105</v>
      </c>
    </row>
    <row r="29" ht="12.75">
      <c r="A29" s="6" t="s">
        <v>106</v>
      </c>
    </row>
    <row r="30" spans="1:3" ht="12.75">
      <c r="A30" s="2" t="s">
        <v>107</v>
      </c>
      <c r="C30" s="2"/>
    </row>
    <row r="31" ht="12.75">
      <c r="A31" s="2" t="s">
        <v>108</v>
      </c>
    </row>
    <row r="32" ht="12.75">
      <c r="A32" s="2" t="s">
        <v>109</v>
      </c>
    </row>
    <row r="33" ht="12.75">
      <c r="A33" s="2" t="s">
        <v>110</v>
      </c>
    </row>
    <row r="34" ht="12.75">
      <c r="A34" s="2" t="s">
        <v>92</v>
      </c>
    </row>
    <row r="35" ht="12.75">
      <c r="A35" s="2" t="s">
        <v>60</v>
      </c>
    </row>
    <row r="37" ht="12.75">
      <c r="A37" s="6" t="s">
        <v>61</v>
      </c>
    </row>
    <row r="38" ht="12.75">
      <c r="A38" s="2" t="s">
        <v>95</v>
      </c>
    </row>
    <row r="39" ht="12.75">
      <c r="A39" s="2" t="s">
        <v>91</v>
      </c>
    </row>
    <row r="40" ht="12.75">
      <c r="A40" s="2" t="s">
        <v>67</v>
      </c>
    </row>
    <row r="41" ht="12.75">
      <c r="A41" s="2" t="s">
        <v>64</v>
      </c>
    </row>
    <row r="42" ht="12.75">
      <c r="A42" s="2" t="s">
        <v>73</v>
      </c>
    </row>
    <row r="43" ht="12.75">
      <c r="A43" s="2" t="s">
        <v>96</v>
      </c>
    </row>
    <row r="44" ht="12.75">
      <c r="A44" s="2" t="s">
        <v>62</v>
      </c>
    </row>
    <row r="45" ht="12.75">
      <c r="A45" s="2" t="s">
        <v>72</v>
      </c>
    </row>
    <row r="46" ht="12.75">
      <c r="A46" s="2" t="s">
        <v>63</v>
      </c>
    </row>
    <row r="47" ht="12.75">
      <c r="A47" s="2" t="s">
        <v>74</v>
      </c>
    </row>
    <row r="49" ht="12.75">
      <c r="A49" s="1" t="s">
        <v>65</v>
      </c>
    </row>
    <row r="51" ht="12.75">
      <c r="A51" s="1"/>
    </row>
    <row r="52" ht="12.75">
      <c r="A52" s="1"/>
    </row>
    <row r="53" ht="12.75">
      <c r="A53" s="1"/>
    </row>
    <row r="54" ht="12.75">
      <c r="A54" s="1"/>
    </row>
    <row r="55" ht="12.75">
      <c r="A55" s="1"/>
    </row>
    <row r="56" ht="12.75">
      <c r="A56" s="1"/>
    </row>
    <row r="57" ht="12.75">
      <c r="A57" s="1"/>
    </row>
    <row r="58" ht="12.75"/>
    <row r="59" spans="5:11" ht="12.75">
      <c r="E59" s="76"/>
      <c r="F59" s="76"/>
      <c r="G59" s="76"/>
      <c r="H59" s="76"/>
      <c r="I59" s="76"/>
      <c r="J59" s="76"/>
      <c r="K59" s="76"/>
    </row>
    <row r="60" spans="2:14" ht="12.75" customHeight="1">
      <c r="B60" s="76"/>
      <c r="C60" s="76"/>
      <c r="D60" s="76"/>
      <c r="E60" s="76"/>
      <c r="F60" s="76"/>
      <c r="G60" s="76"/>
      <c r="H60" s="76"/>
      <c r="I60" s="76"/>
      <c r="J60" s="76"/>
      <c r="K60" s="76"/>
      <c r="L60" s="76"/>
      <c r="M60" s="76"/>
      <c r="N60" s="76"/>
    </row>
    <row r="61" spans="2:14" ht="12.75">
      <c r="B61" s="76"/>
      <c r="C61" s="76"/>
      <c r="D61" s="76"/>
      <c r="E61" s="76"/>
      <c r="F61" s="76"/>
      <c r="G61" s="76"/>
      <c r="H61" s="76"/>
      <c r="I61" s="76"/>
      <c r="J61" s="76"/>
      <c r="K61" s="76"/>
      <c r="L61" s="76"/>
      <c r="M61" s="76"/>
      <c r="N61" s="76"/>
    </row>
    <row r="62" spans="2:14" ht="12.75">
      <c r="B62" s="76"/>
      <c r="C62" s="76"/>
      <c r="D62" s="76"/>
      <c r="E62" s="76"/>
      <c r="F62" s="76"/>
      <c r="G62" s="76"/>
      <c r="H62" s="76"/>
      <c r="I62" s="76"/>
      <c r="J62" s="76"/>
      <c r="K62" s="76"/>
      <c r="L62" s="76"/>
      <c r="M62" s="76"/>
      <c r="N62" s="76"/>
    </row>
    <row r="63" spans="2:14" ht="12.75">
      <c r="B63" s="76"/>
      <c r="C63" s="76"/>
      <c r="D63" s="76"/>
      <c r="L63" s="76"/>
      <c r="M63" s="76"/>
      <c r="N63" s="76"/>
    </row>
    <row r="64" ht="12.75"/>
    <row r="65" ht="12.75">
      <c r="B65" s="6"/>
    </row>
    <row r="66" ht="12.75"/>
    <row r="67" ht="12.75"/>
    <row r="68" ht="12.75"/>
    <row r="72" spans="5:11" ht="12.75">
      <c r="E72" s="106"/>
      <c r="F72" s="106"/>
      <c r="G72" s="106"/>
      <c r="H72" s="106"/>
      <c r="I72" s="106"/>
      <c r="J72" s="106"/>
      <c r="K72" s="106"/>
    </row>
    <row r="73" spans="1:12" ht="24" customHeight="1">
      <c r="A73" s="106" t="s">
        <v>66</v>
      </c>
      <c r="B73" s="106"/>
      <c r="C73" s="106"/>
      <c r="D73" s="106"/>
      <c r="L73" s="106"/>
    </row>
  </sheetData>
  <sheetProtection selectLockedCells="1"/>
  <mergeCells count="1">
    <mergeCell ref="B16:H20"/>
  </mergeCells>
  <printOptions/>
  <pageMargins left="0.787401575" right="0.787401575" top="0" bottom="0.984251969" header="0.5" footer="0.5"/>
  <pageSetup fitToHeight="1" fitToWidth="1" horizontalDpi="600" verticalDpi="600" orientation="portrait" scale="74" r:id="rId3"/>
  <headerFooter alignWithMargins="0">
    <oddFooter>&amp;R&amp;"Arial,Bold"&amp;8Room Need Estimator&amp;"Arial,Regular"&amp;10
&amp;8&amp;A
&amp;D
&amp;P of &amp;N</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2">
    <pageSetUpPr fitToPage="1"/>
  </sheetPr>
  <dimension ref="B2:H79"/>
  <sheetViews>
    <sheetView showGridLines="0" zoomScale="90" zoomScaleNormal="90" zoomScalePageLayoutView="0" workbookViewId="0" topLeftCell="A1">
      <selection activeCell="C6" sqref="C6"/>
    </sheetView>
  </sheetViews>
  <sheetFormatPr defaultColWidth="9.140625" defaultRowHeight="12.75"/>
  <cols>
    <col min="1" max="1" width="2.28125" style="12" customWidth="1"/>
    <col min="2" max="2" width="2.421875" style="12" customWidth="1"/>
    <col min="3" max="3" width="25.8515625" style="12" customWidth="1"/>
    <col min="4" max="4" width="16.8515625" style="12" customWidth="1"/>
    <col min="5" max="7" width="21.421875" style="12" customWidth="1"/>
    <col min="8" max="8" width="2.421875" style="12" customWidth="1"/>
    <col min="9" max="16384" width="9.140625" style="12" customWidth="1"/>
  </cols>
  <sheetData>
    <row r="1" ht="13.5" thickBot="1"/>
    <row r="2" spans="2:8" ht="12.75" customHeight="1">
      <c r="B2" s="37"/>
      <c r="C2" s="38"/>
      <c r="D2" s="38"/>
      <c r="E2" s="38"/>
      <c r="F2" s="38"/>
      <c r="G2" s="38"/>
      <c r="H2" s="39"/>
    </row>
    <row r="3" spans="2:8" ht="30">
      <c r="B3" s="43" t="s">
        <v>45</v>
      </c>
      <c r="C3" s="41"/>
      <c r="D3" s="41"/>
      <c r="E3" s="41"/>
      <c r="F3" s="41"/>
      <c r="G3" s="41"/>
      <c r="H3" s="42"/>
    </row>
    <row r="4" spans="2:8" ht="12.75" customHeight="1">
      <c r="B4" s="24"/>
      <c r="C4" s="25"/>
      <c r="D4" s="25"/>
      <c r="E4" s="25"/>
      <c r="F4" s="25"/>
      <c r="G4" s="25"/>
      <c r="H4" s="26"/>
    </row>
    <row r="5" spans="2:8" ht="12.75">
      <c r="B5" s="24"/>
      <c r="C5" s="27"/>
      <c r="D5" s="27"/>
      <c r="E5" s="27"/>
      <c r="F5" s="27"/>
      <c r="G5" s="27"/>
      <c r="H5" s="26"/>
    </row>
    <row r="6" spans="2:8" ht="12.75">
      <c r="B6" s="24"/>
      <c r="C6" s="28" t="s">
        <v>123</v>
      </c>
      <c r="D6" s="8">
        <v>2008</v>
      </c>
      <c r="E6" s="27"/>
      <c r="F6" s="27"/>
      <c r="G6" s="27"/>
      <c r="H6" s="26"/>
    </row>
    <row r="7" spans="2:8" ht="12.75">
      <c r="B7" s="24"/>
      <c r="C7" s="28" t="s">
        <v>75</v>
      </c>
      <c r="D7" s="21"/>
      <c r="E7" s="27"/>
      <c r="F7" s="27"/>
      <c r="G7" s="27"/>
      <c r="H7" s="26"/>
    </row>
    <row r="8" spans="2:8" ht="12.75">
      <c r="B8" s="24"/>
      <c r="C8" s="28" t="s">
        <v>76</v>
      </c>
      <c r="D8" s="21"/>
      <c r="E8" s="27"/>
      <c r="F8" s="27"/>
      <c r="G8" s="27"/>
      <c r="H8" s="26"/>
    </row>
    <row r="9" spans="2:8" ht="12.75">
      <c r="B9" s="24"/>
      <c r="C9" s="27"/>
      <c r="D9" s="27"/>
      <c r="E9" s="27"/>
      <c r="F9" s="27"/>
      <c r="G9" s="27"/>
      <c r="H9" s="26"/>
    </row>
    <row r="10" spans="2:8" ht="15.75">
      <c r="B10" s="24"/>
      <c r="C10" s="29"/>
      <c r="D10" s="29"/>
      <c r="E10" s="44" t="s">
        <v>49</v>
      </c>
      <c r="F10" s="44"/>
      <c r="G10" s="44"/>
      <c r="H10" s="26"/>
    </row>
    <row r="11" spans="2:8" ht="12.75">
      <c r="B11" s="24"/>
      <c r="C11" s="143"/>
      <c r="D11" s="143"/>
      <c r="E11" s="30">
        <f>IF($D$6="","",$D$6-3)</f>
        <v>2005</v>
      </c>
      <c r="F11" s="30">
        <f>IF($D$6="","",$D$6-2)</f>
        <v>2006</v>
      </c>
      <c r="G11" s="30">
        <f>IF($D$6="","",$D$6-1)</f>
        <v>2007</v>
      </c>
      <c r="H11" s="26"/>
    </row>
    <row r="12" spans="2:8" ht="12.75">
      <c r="B12" s="24"/>
      <c r="C12" s="15" t="s">
        <v>5</v>
      </c>
      <c r="D12" s="15"/>
      <c r="E12" s="22"/>
      <c r="F12" s="22"/>
      <c r="G12" s="22"/>
      <c r="H12" s="26"/>
    </row>
    <row r="13" spans="2:8" ht="12.75">
      <c r="B13" s="24"/>
      <c r="C13" s="15" t="s">
        <v>97</v>
      </c>
      <c r="D13" s="15"/>
      <c r="E13" s="22"/>
      <c r="F13" s="22"/>
      <c r="G13" s="22"/>
      <c r="H13" s="26"/>
    </row>
    <row r="14" spans="2:8" ht="12.75">
      <c r="B14" s="24"/>
      <c r="C14" s="31" t="s">
        <v>40</v>
      </c>
      <c r="D14" s="15"/>
      <c r="E14" s="9"/>
      <c r="F14" s="9"/>
      <c r="G14" s="9">
        <v>0.85</v>
      </c>
      <c r="H14" s="26"/>
    </row>
    <row r="15" spans="2:8" ht="12.75">
      <c r="B15" s="24"/>
      <c r="C15" s="31" t="s">
        <v>41</v>
      </c>
      <c r="D15" s="15"/>
      <c r="E15" s="10">
        <f>IF(E14="","",1-E14)</f>
      </c>
      <c r="F15" s="10">
        <f>IF(F14="","",1-F14)</f>
      </c>
      <c r="G15" s="10">
        <f>IF(G14="","",1-G14)</f>
        <v>0.15000000000000002</v>
      </c>
      <c r="H15" s="26"/>
    </row>
    <row r="16" spans="2:8" ht="12.75">
      <c r="B16" s="24"/>
      <c r="C16" s="31" t="s">
        <v>42</v>
      </c>
      <c r="D16" s="15"/>
      <c r="E16" s="11">
        <f>IF(E14="","",E13*E14)</f>
      </c>
      <c r="F16" s="11">
        <f>IF(F14="","",F13*F14)</f>
      </c>
      <c r="G16" s="11">
        <f>IF(G14="","",G13*G14)</f>
        <v>0</v>
      </c>
      <c r="H16" s="26"/>
    </row>
    <row r="17" spans="2:8" ht="12.75">
      <c r="B17" s="24"/>
      <c r="C17" s="31" t="s">
        <v>43</v>
      </c>
      <c r="D17" s="15"/>
      <c r="E17" s="11">
        <f>IF(E15="","",E13*E15)</f>
      </c>
      <c r="F17" s="11">
        <f>IF(F15="","",F13*F15)</f>
      </c>
      <c r="G17" s="11">
        <f>IF(G15="","",G13*G15)</f>
        <v>0</v>
      </c>
      <c r="H17" s="26"/>
    </row>
    <row r="18" spans="2:8" ht="12.75">
      <c r="B18" s="24"/>
      <c r="C18" s="15" t="s">
        <v>87</v>
      </c>
      <c r="D18" s="15"/>
      <c r="E18" s="22"/>
      <c r="F18" s="22"/>
      <c r="G18" s="22"/>
      <c r="H18" s="26"/>
    </row>
    <row r="19" spans="2:8" ht="12.75">
      <c r="B19" s="24"/>
      <c r="C19" s="15" t="s">
        <v>6</v>
      </c>
      <c r="D19" s="15"/>
      <c r="E19" s="97">
        <f>IF(E13="","",E18/E13)</f>
      </c>
      <c r="F19" s="97">
        <f>IF(F13="","",F18/F13)</f>
      </c>
      <c r="G19" s="97">
        <f>IF(G13="","",G18/G13)</f>
      </c>
      <c r="H19" s="26"/>
    </row>
    <row r="20" spans="2:8" ht="12.75">
      <c r="B20" s="24"/>
      <c r="C20" s="15" t="s">
        <v>7</v>
      </c>
      <c r="D20" s="15"/>
      <c r="E20" s="10">
        <f>IF(E19="","",((E19*E13)/365)/E12)</f>
      </c>
      <c r="F20" s="10">
        <f>IF(F19="","",((F19*F13)/365)/F12)</f>
      </c>
      <c r="G20" s="10">
        <f>IF(G19="","",((G19*G13)/365)/G12)</f>
      </c>
      <c r="H20" s="26"/>
    </row>
    <row r="21" spans="2:8" ht="12.75">
      <c r="B21" s="24"/>
      <c r="C21" s="15" t="s">
        <v>88</v>
      </c>
      <c r="D21" s="15"/>
      <c r="E21" s="23"/>
      <c r="F21" s="23"/>
      <c r="G21" s="23"/>
      <c r="H21" s="26"/>
    </row>
    <row r="22" spans="2:8" ht="12.75">
      <c r="B22" s="24"/>
      <c r="C22" s="15" t="s">
        <v>89</v>
      </c>
      <c r="D22" s="15"/>
      <c r="E22" s="105">
        <f>(SUM(E23:E24))</f>
        <v>0</v>
      </c>
      <c r="F22" s="105">
        <f>(SUM(F23:F24))</f>
        <v>0</v>
      </c>
      <c r="G22" s="105">
        <f>(SUM(G23:G24))</f>
        <v>0</v>
      </c>
      <c r="H22" s="26"/>
    </row>
    <row r="23" spans="2:8" ht="12.75">
      <c r="B23" s="24"/>
      <c r="C23" s="31" t="s">
        <v>86</v>
      </c>
      <c r="D23" s="15"/>
      <c r="E23" s="75"/>
      <c r="F23" s="75"/>
      <c r="G23" s="75"/>
      <c r="H23" s="26"/>
    </row>
    <row r="24" spans="2:8" ht="12.75">
      <c r="B24" s="24"/>
      <c r="C24" s="31" t="s">
        <v>85</v>
      </c>
      <c r="D24" s="15"/>
      <c r="E24" s="75"/>
      <c r="F24" s="75"/>
      <c r="G24" s="75"/>
      <c r="H24" s="26"/>
    </row>
    <row r="25" spans="2:8" ht="12.75">
      <c r="B25" s="24"/>
      <c r="C25" s="15" t="s">
        <v>90</v>
      </c>
      <c r="D25" s="15"/>
      <c r="E25" s="75"/>
      <c r="F25" s="75"/>
      <c r="G25" s="75"/>
      <c r="H25" s="26"/>
    </row>
    <row r="26" spans="2:8" ht="12.75">
      <c r="B26" s="24"/>
      <c r="C26" s="15" t="s">
        <v>68</v>
      </c>
      <c r="D26" s="15"/>
      <c r="E26" s="77">
        <f>IF(E21="","",IF(E25="",(E21*E19/365)+(E24*E19/365),(E21*E19/365)+E25/365)+(E24*E19/365))</f>
      </c>
      <c r="F26" s="77">
        <f>IF(F21="","",IF(F25="",(F21*F19/365)+(F24*F19/365),(F21*F19/365)+F25/365)+(F24*F19/365))</f>
      </c>
      <c r="G26" s="77">
        <f>IF(G21="","",IF(G25="",(G21*G19/365)+(G24*G19/365),(G21*G19/365)+G25/365)+(G24*G19/365))</f>
      </c>
      <c r="H26" s="26"/>
    </row>
    <row r="27" spans="2:8" ht="12.75">
      <c r="B27" s="24"/>
      <c r="C27" s="27"/>
      <c r="D27" s="15"/>
      <c r="E27" s="27"/>
      <c r="F27" s="27"/>
      <c r="G27" s="27"/>
      <c r="H27" s="26"/>
    </row>
    <row r="28" spans="2:8" ht="12.75">
      <c r="B28" s="24"/>
      <c r="C28" s="144" t="s">
        <v>9</v>
      </c>
      <c r="D28" s="144"/>
      <c r="E28" s="144"/>
      <c r="F28" s="144"/>
      <c r="G28" s="144"/>
      <c r="H28" s="26"/>
    </row>
    <row r="29" spans="2:8" ht="12.75">
      <c r="B29" s="24"/>
      <c r="C29" s="27"/>
      <c r="D29" s="15"/>
      <c r="E29" s="27"/>
      <c r="F29" s="27"/>
      <c r="G29" s="27"/>
      <c r="H29" s="26"/>
    </row>
    <row r="30" spans="2:8" ht="15.75">
      <c r="B30" s="24"/>
      <c r="C30" s="29"/>
      <c r="D30" s="29"/>
      <c r="E30" s="44" t="s">
        <v>8</v>
      </c>
      <c r="F30" s="44"/>
      <c r="G30" s="44"/>
      <c r="H30" s="26"/>
    </row>
    <row r="31" spans="2:8" ht="12.75">
      <c r="B31" s="24"/>
      <c r="C31" s="27"/>
      <c r="D31" s="15"/>
      <c r="E31" s="27"/>
      <c r="F31" s="27"/>
      <c r="G31" s="27"/>
      <c r="H31" s="26"/>
    </row>
    <row r="32" spans="2:8" ht="12.75">
      <c r="B32" s="24"/>
      <c r="C32" s="145" t="s">
        <v>46</v>
      </c>
      <c r="D32" s="150"/>
      <c r="E32" s="149" t="s">
        <v>10</v>
      </c>
      <c r="F32" s="149"/>
      <c r="G32" s="149"/>
      <c r="H32" s="26"/>
    </row>
    <row r="33" spans="2:8" ht="12.75">
      <c r="B33" s="24"/>
      <c r="C33" s="145" t="s">
        <v>18</v>
      </c>
      <c r="D33" s="150"/>
      <c r="E33" s="149" t="s">
        <v>15</v>
      </c>
      <c r="F33" s="149"/>
      <c r="G33" s="149"/>
      <c r="H33" s="26"/>
    </row>
    <row r="34" spans="2:8" ht="12.75">
      <c r="B34" s="24"/>
      <c r="C34" s="15"/>
      <c r="D34" s="15"/>
      <c r="E34" s="27"/>
      <c r="F34" s="27"/>
      <c r="G34" s="27"/>
      <c r="H34" s="26"/>
    </row>
    <row r="35" spans="2:8" ht="45.75" customHeight="1">
      <c r="B35" s="24"/>
      <c r="C35" s="15"/>
      <c r="D35" s="15"/>
      <c r="E35" s="32" t="s">
        <v>4</v>
      </c>
      <c r="F35" s="20" t="s">
        <v>48</v>
      </c>
      <c r="G35" s="16"/>
      <c r="H35" s="26"/>
    </row>
    <row r="36" spans="2:8" ht="12.75">
      <c r="B36" s="24"/>
      <c r="C36" s="145" t="s">
        <v>19</v>
      </c>
      <c r="D36" s="145"/>
      <c r="E36" s="45" t="s">
        <v>78</v>
      </c>
      <c r="F36" s="53">
        <v>0.5</v>
      </c>
      <c r="G36" s="27"/>
      <c r="H36" s="26"/>
    </row>
    <row r="37" spans="2:8" ht="12.75">
      <c r="B37" s="24"/>
      <c r="C37" s="145" t="s">
        <v>20</v>
      </c>
      <c r="D37" s="145"/>
      <c r="E37" s="45" t="s">
        <v>79</v>
      </c>
      <c r="F37" s="53">
        <v>0.5</v>
      </c>
      <c r="G37" s="27"/>
      <c r="H37" s="26"/>
    </row>
    <row r="38" spans="2:8" ht="12.75">
      <c r="B38" s="24"/>
      <c r="C38" s="145" t="s">
        <v>21</v>
      </c>
      <c r="D38" s="145"/>
      <c r="E38" s="45"/>
      <c r="F38" s="53"/>
      <c r="G38" s="27"/>
      <c r="H38" s="26"/>
    </row>
    <row r="39" spans="2:8" ht="12.75">
      <c r="B39" s="24"/>
      <c r="C39" s="145" t="s">
        <v>22</v>
      </c>
      <c r="D39" s="145"/>
      <c r="E39" s="45"/>
      <c r="F39" s="53"/>
      <c r="G39" s="27"/>
      <c r="H39" s="26"/>
    </row>
    <row r="40" spans="2:8" ht="12.75">
      <c r="B40" s="24"/>
      <c r="C40" s="145" t="s">
        <v>23</v>
      </c>
      <c r="D40" s="145"/>
      <c r="E40" s="45"/>
      <c r="F40" s="53"/>
      <c r="G40" s="27"/>
      <c r="H40" s="26"/>
    </row>
    <row r="41" spans="2:8" ht="12.75">
      <c r="B41" s="24"/>
      <c r="C41" s="145" t="s">
        <v>24</v>
      </c>
      <c r="D41" s="145"/>
      <c r="E41" s="45"/>
      <c r="F41" s="53"/>
      <c r="G41" s="27"/>
      <c r="H41" s="26"/>
    </row>
    <row r="42" spans="2:8" ht="12.75">
      <c r="B42" s="24"/>
      <c r="C42" s="145" t="s">
        <v>25</v>
      </c>
      <c r="D42" s="145"/>
      <c r="E42" s="45"/>
      <c r="F42" s="53"/>
      <c r="G42" s="27"/>
      <c r="H42" s="26"/>
    </row>
    <row r="43" spans="2:8" ht="12.75">
      <c r="B43" s="24"/>
      <c r="C43" s="145" t="s">
        <v>26</v>
      </c>
      <c r="D43" s="145"/>
      <c r="E43" s="45"/>
      <c r="F43" s="53"/>
      <c r="G43" s="27"/>
      <c r="H43" s="26"/>
    </row>
    <row r="44" spans="2:8" ht="12.75">
      <c r="B44" s="24"/>
      <c r="C44" s="145" t="s">
        <v>27</v>
      </c>
      <c r="D44" s="145"/>
      <c r="E44" s="45"/>
      <c r="F44" s="53"/>
      <c r="G44" s="27"/>
      <c r="H44" s="26"/>
    </row>
    <row r="45" spans="2:8" ht="12.75">
      <c r="B45" s="24"/>
      <c r="C45" s="145" t="s">
        <v>28</v>
      </c>
      <c r="D45" s="145"/>
      <c r="E45" s="45"/>
      <c r="F45" s="53"/>
      <c r="G45" s="27"/>
      <c r="H45" s="26"/>
    </row>
    <row r="46" spans="2:8" ht="12.75">
      <c r="B46" s="24"/>
      <c r="C46" s="15"/>
      <c r="D46" s="15"/>
      <c r="E46" s="28" t="s">
        <v>44</v>
      </c>
      <c r="F46" s="33">
        <f>IF(SUM(F36:F45)=1,SUM(F36:F45),IF(SUM(F36:F45)=0,SUM(F36:F45),"Error"))</f>
        <v>1</v>
      </c>
      <c r="G46" s="27"/>
      <c r="H46" s="26"/>
    </row>
    <row r="47" spans="2:8" ht="12.75">
      <c r="B47" s="24"/>
      <c r="C47" s="15"/>
      <c r="D47" s="15"/>
      <c r="E47" s="27"/>
      <c r="F47" s="27"/>
      <c r="G47" s="27"/>
      <c r="H47" s="26"/>
    </row>
    <row r="48" spans="2:8" ht="12.75">
      <c r="B48" s="24"/>
      <c r="C48" s="142" t="s">
        <v>38</v>
      </c>
      <c r="D48" s="142"/>
      <c r="E48" s="142"/>
      <c r="F48" s="142"/>
      <c r="G48" s="142"/>
      <c r="H48" s="26"/>
    </row>
    <row r="49" spans="2:8" ht="12.75">
      <c r="B49" s="24"/>
      <c r="C49" s="15"/>
      <c r="D49" s="15"/>
      <c r="E49" s="27"/>
      <c r="F49" s="27"/>
      <c r="G49" s="27"/>
      <c r="H49" s="26"/>
    </row>
    <row r="50" spans="2:8" ht="12.75" customHeight="1">
      <c r="B50" s="24"/>
      <c r="C50" s="146" t="s">
        <v>77</v>
      </c>
      <c r="D50" s="147"/>
      <c r="E50" s="133"/>
      <c r="F50" s="134"/>
      <c r="G50" s="135"/>
      <c r="H50" s="26"/>
    </row>
    <row r="51" spans="2:8" ht="12.75">
      <c r="B51" s="24"/>
      <c r="C51" s="146"/>
      <c r="D51" s="147"/>
      <c r="E51" s="136"/>
      <c r="F51" s="137"/>
      <c r="G51" s="138"/>
      <c r="H51" s="26"/>
    </row>
    <row r="52" spans="2:8" ht="12.75">
      <c r="B52" s="24"/>
      <c r="C52" s="146"/>
      <c r="D52" s="147"/>
      <c r="E52" s="136"/>
      <c r="F52" s="137"/>
      <c r="G52" s="138"/>
      <c r="H52" s="26"/>
    </row>
    <row r="53" spans="2:8" ht="12.75">
      <c r="B53" s="24"/>
      <c r="C53" s="15"/>
      <c r="D53" s="15"/>
      <c r="E53" s="136"/>
      <c r="F53" s="137"/>
      <c r="G53" s="138"/>
      <c r="H53" s="26"/>
    </row>
    <row r="54" spans="2:8" ht="12.75">
      <c r="B54" s="24"/>
      <c r="C54" s="15"/>
      <c r="D54" s="15"/>
      <c r="E54" s="136"/>
      <c r="F54" s="137"/>
      <c r="G54" s="138"/>
      <c r="H54" s="26"/>
    </row>
    <row r="55" spans="2:8" ht="12.75">
      <c r="B55" s="24"/>
      <c r="C55" s="15"/>
      <c r="D55" s="15"/>
      <c r="E55" s="136"/>
      <c r="F55" s="137"/>
      <c r="G55" s="138"/>
      <c r="H55" s="26"/>
    </row>
    <row r="56" spans="2:8" ht="12.75">
      <c r="B56" s="24"/>
      <c r="C56" s="15"/>
      <c r="D56" s="15"/>
      <c r="E56" s="136"/>
      <c r="F56" s="137"/>
      <c r="G56" s="138"/>
      <c r="H56" s="26"/>
    </row>
    <row r="57" spans="2:8" ht="12.75">
      <c r="B57" s="24"/>
      <c r="C57" s="15"/>
      <c r="D57" s="15"/>
      <c r="E57" s="136"/>
      <c r="F57" s="137"/>
      <c r="G57" s="138"/>
      <c r="H57" s="26"/>
    </row>
    <row r="58" spans="2:8" ht="12.75">
      <c r="B58" s="24"/>
      <c r="C58" s="15"/>
      <c r="D58" s="15"/>
      <c r="E58" s="136"/>
      <c r="F58" s="137"/>
      <c r="G58" s="138"/>
      <c r="H58" s="26"/>
    </row>
    <row r="59" spans="2:8" ht="12.75">
      <c r="B59" s="24"/>
      <c r="C59" s="34"/>
      <c r="D59" s="34"/>
      <c r="E59" s="136"/>
      <c r="F59" s="137"/>
      <c r="G59" s="138"/>
      <c r="H59" s="26"/>
    </row>
    <row r="60" spans="2:8" ht="12.75">
      <c r="B60" s="24"/>
      <c r="C60" s="34"/>
      <c r="D60" s="34"/>
      <c r="E60" s="136"/>
      <c r="F60" s="137"/>
      <c r="G60" s="138"/>
      <c r="H60" s="26"/>
    </row>
    <row r="61" spans="2:8" ht="12.75">
      <c r="B61" s="24"/>
      <c r="C61" s="34"/>
      <c r="D61" s="34"/>
      <c r="E61" s="136"/>
      <c r="F61" s="137"/>
      <c r="G61" s="138"/>
      <c r="H61" s="26"/>
    </row>
    <row r="62" spans="2:8" ht="12.75">
      <c r="B62" s="24"/>
      <c r="C62" s="34"/>
      <c r="D62" s="34"/>
      <c r="E62" s="136"/>
      <c r="F62" s="137"/>
      <c r="G62" s="138"/>
      <c r="H62" s="26"/>
    </row>
    <row r="63" spans="2:8" ht="12.75">
      <c r="B63" s="24"/>
      <c r="C63" s="34"/>
      <c r="D63" s="34"/>
      <c r="E63" s="136"/>
      <c r="F63" s="137"/>
      <c r="G63" s="138"/>
      <c r="H63" s="26"/>
    </row>
    <row r="64" spans="2:8" ht="12.75">
      <c r="B64" s="24"/>
      <c r="C64" s="34"/>
      <c r="D64" s="34"/>
      <c r="E64" s="136"/>
      <c r="F64" s="137"/>
      <c r="G64" s="138"/>
      <c r="H64" s="26"/>
    </row>
    <row r="65" spans="2:8" ht="12.75">
      <c r="B65" s="24"/>
      <c r="C65" s="34"/>
      <c r="D65" s="34"/>
      <c r="E65" s="136"/>
      <c r="F65" s="137"/>
      <c r="G65" s="138"/>
      <c r="H65" s="26"/>
    </row>
    <row r="66" spans="2:8" ht="12.75">
      <c r="B66" s="24"/>
      <c r="C66" s="34"/>
      <c r="D66" s="34"/>
      <c r="E66" s="139"/>
      <c r="F66" s="140"/>
      <c r="G66" s="141"/>
      <c r="H66" s="26"/>
    </row>
    <row r="67" spans="2:8" ht="13.5" thickBot="1">
      <c r="B67" s="35"/>
      <c r="C67" s="148"/>
      <c r="D67" s="148"/>
      <c r="E67" s="148"/>
      <c r="F67" s="148"/>
      <c r="G67" s="148"/>
      <c r="H67" s="36"/>
    </row>
    <row r="68" spans="3:7" ht="12.75">
      <c r="C68" s="17"/>
      <c r="D68" s="17"/>
      <c r="E68" s="18"/>
      <c r="F68" s="18"/>
      <c r="G68" s="18"/>
    </row>
    <row r="69" spans="3:7" ht="12.75">
      <c r="C69" s="17"/>
      <c r="D69" s="17"/>
      <c r="E69" s="18"/>
      <c r="F69" s="18"/>
      <c r="G69" s="18"/>
    </row>
    <row r="70" spans="3:4" ht="12.75">
      <c r="C70" s="14"/>
      <c r="D70" s="14"/>
    </row>
    <row r="71" spans="3:4" ht="12.75">
      <c r="C71" s="14"/>
      <c r="D71" s="14"/>
    </row>
    <row r="72" spans="3:4" ht="12.75">
      <c r="C72" s="14"/>
      <c r="D72" s="14"/>
    </row>
    <row r="73" spans="3:4" ht="12.75">
      <c r="C73" s="14"/>
      <c r="D73" s="14"/>
    </row>
    <row r="74" ht="12.75">
      <c r="C74" s="13"/>
    </row>
    <row r="75" ht="12.75">
      <c r="C75" s="13"/>
    </row>
    <row r="76" ht="12.75">
      <c r="C76" s="13"/>
    </row>
    <row r="77" ht="12.75">
      <c r="C77" s="13"/>
    </row>
    <row r="78" ht="12.75">
      <c r="C78" s="13"/>
    </row>
    <row r="79" ht="12.75">
      <c r="C79" s="13"/>
    </row>
  </sheetData>
  <sheetProtection selectLockedCells="1"/>
  <mergeCells count="20">
    <mergeCell ref="C41:D41"/>
    <mergeCell ref="E50:G66"/>
    <mergeCell ref="C48:G48"/>
    <mergeCell ref="C11:D11"/>
    <mergeCell ref="C28:G28"/>
    <mergeCell ref="C45:D45"/>
    <mergeCell ref="C37:D37"/>
    <mergeCell ref="C38:D38"/>
    <mergeCell ref="C39:D39"/>
    <mergeCell ref="C40:D40"/>
    <mergeCell ref="C50:D52"/>
    <mergeCell ref="C67:G67"/>
    <mergeCell ref="E32:G32"/>
    <mergeCell ref="E33:G33"/>
    <mergeCell ref="C33:D33"/>
    <mergeCell ref="C32:D32"/>
    <mergeCell ref="C42:D42"/>
    <mergeCell ref="C43:D43"/>
    <mergeCell ref="C44:D44"/>
    <mergeCell ref="C36:D36"/>
  </mergeCells>
  <dataValidations count="4">
    <dataValidation type="list" allowBlank="1" showInputMessage="1" showErrorMessage="1" sqref="E32">
      <formula1>dist</formula1>
    </dataValidation>
    <dataValidation type="list" allowBlank="1" showInputMessage="1" showErrorMessage="1" sqref="E33:G33">
      <formula1>Distance</formula1>
    </dataValidation>
    <dataValidation type="list" allowBlank="1" showInputMessage="1" showErrorMessage="1" sqref="E14:G14">
      <formula1>Percent</formula1>
    </dataValidation>
    <dataValidation type="list" allowBlank="1" showInputMessage="1" showErrorMessage="1" sqref="D6">
      <formula1>AppYr</formula1>
    </dataValidation>
  </dataValidations>
  <printOptions/>
  <pageMargins left="0.787401575" right="0.787401575" top="0.984251969" bottom="0.984251969" header="0.5" footer="0.5"/>
  <pageSetup fitToHeight="1" fitToWidth="1" horizontalDpi="600" verticalDpi="600" orientation="portrait" scale="76" r:id="rId2"/>
  <headerFooter alignWithMargins="0">
    <oddFooter>&amp;R&amp;"Arial,Bold"&amp;8Room Need Estimator&amp;"Arial,Regular"&amp;10
&amp;8&amp;A
&amp;D
&amp;P of &amp;N</oddFooter>
  </headerFooter>
  <ignoredErrors>
    <ignoredError sqref="E20 E15:E17 E11:G11" unlockedFormula="1"/>
  </ignoredErrors>
  <legacyDrawingHF r:id="rId1"/>
</worksheet>
</file>

<file path=xl/worksheets/sheet6.xml><?xml version="1.0" encoding="utf-8"?>
<worksheet xmlns="http://schemas.openxmlformats.org/spreadsheetml/2006/main" xmlns:r="http://schemas.openxmlformats.org/officeDocument/2006/relationships">
  <sheetPr codeName="Sheet3"/>
  <dimension ref="B1:Z80"/>
  <sheetViews>
    <sheetView showGridLines="0" zoomScalePageLayoutView="0" workbookViewId="0" topLeftCell="A1">
      <selection activeCell="Q39" sqref="Q39"/>
    </sheetView>
  </sheetViews>
  <sheetFormatPr defaultColWidth="9.140625" defaultRowHeight="12.75"/>
  <cols>
    <col min="1" max="2" width="2.421875" style="12" customWidth="1"/>
    <col min="3" max="3" width="26.8515625" style="12" customWidth="1"/>
    <col min="4" max="10" width="9.140625" style="13" customWidth="1"/>
    <col min="11" max="11" width="16.8515625" style="13" customWidth="1"/>
    <col min="12" max="12" width="2.421875" style="13" customWidth="1"/>
    <col min="13" max="17" width="9.140625" style="13" customWidth="1"/>
    <col min="18" max="18" width="16.8515625" style="13" customWidth="1"/>
    <col min="19" max="25" width="9.140625" style="13" customWidth="1"/>
    <col min="26" max="26" width="16.8515625" style="13" customWidth="1"/>
    <col min="27" max="27" width="2.421875" style="12" customWidth="1"/>
    <col min="28" max="16384" width="9.140625" style="12" customWidth="1"/>
  </cols>
  <sheetData>
    <row r="1" spans="3:13" ht="12.75" customHeight="1" thickBot="1">
      <c r="C1" s="78"/>
      <c r="D1" s="78"/>
      <c r="E1" s="78"/>
      <c r="F1" s="78"/>
      <c r="G1" s="78"/>
      <c r="H1" s="78"/>
      <c r="I1" s="78"/>
      <c r="J1" s="78"/>
      <c r="K1" s="78"/>
      <c r="L1" s="78"/>
      <c r="M1" s="78"/>
    </row>
    <row r="2" spans="2:13" ht="12.75" customHeight="1">
      <c r="B2" s="55"/>
      <c r="C2" s="79"/>
      <c r="D2" s="79"/>
      <c r="E2" s="79"/>
      <c r="F2" s="79"/>
      <c r="G2" s="79"/>
      <c r="H2" s="79"/>
      <c r="I2" s="79"/>
      <c r="J2" s="79"/>
      <c r="K2" s="79"/>
      <c r="L2" s="80"/>
      <c r="M2" s="78"/>
    </row>
    <row r="3" spans="2:13" ht="30">
      <c r="B3" s="81" t="s">
        <v>50</v>
      </c>
      <c r="C3" s="82"/>
      <c r="D3" s="82"/>
      <c r="E3" s="82"/>
      <c r="F3" s="82"/>
      <c r="G3" s="82"/>
      <c r="H3" s="82"/>
      <c r="I3" s="82"/>
      <c r="J3" s="82"/>
      <c r="K3" s="82"/>
      <c r="L3" s="83"/>
      <c r="M3" s="78"/>
    </row>
    <row r="4" spans="2:13" ht="12.75" customHeight="1">
      <c r="B4" s="24"/>
      <c r="C4" s="84"/>
      <c r="D4" s="84"/>
      <c r="E4" s="84"/>
      <c r="F4" s="84"/>
      <c r="G4" s="84"/>
      <c r="H4" s="84"/>
      <c r="I4" s="84"/>
      <c r="J4" s="84"/>
      <c r="K4" s="84"/>
      <c r="L4" s="85"/>
      <c r="M4" s="78"/>
    </row>
    <row r="5" spans="2:12" ht="15.75">
      <c r="B5" s="24"/>
      <c r="C5" s="29"/>
      <c r="D5" s="44" t="s">
        <v>36</v>
      </c>
      <c r="E5" s="56"/>
      <c r="F5" s="56"/>
      <c r="G5" s="56"/>
      <c r="H5" s="56"/>
      <c r="I5" s="56"/>
      <c r="J5" s="56"/>
      <c r="K5" s="56"/>
      <c r="L5" s="86"/>
    </row>
    <row r="6" spans="2:12" ht="12.75">
      <c r="B6" s="24"/>
      <c r="C6" s="27"/>
      <c r="D6" s="74"/>
      <c r="E6" s="74"/>
      <c r="F6" s="74"/>
      <c r="G6" s="74"/>
      <c r="H6" s="74"/>
      <c r="I6" s="74"/>
      <c r="J6" s="74"/>
      <c r="K6" s="74"/>
      <c r="L6" s="87"/>
    </row>
    <row r="7" spans="2:12" s="90" customFormat="1" ht="13.5" thickBot="1">
      <c r="B7" s="88"/>
      <c r="C7" s="57"/>
      <c r="D7" s="110">
        <f>'RMH Data'!D6-1</f>
        <v>2007</v>
      </c>
      <c r="E7" s="110"/>
      <c r="F7" s="110"/>
      <c r="G7" s="110"/>
      <c r="H7" s="110"/>
      <c r="I7" s="110"/>
      <c r="J7" s="110"/>
      <c r="K7" s="110"/>
      <c r="L7" s="89"/>
    </row>
    <row r="8" spans="2:12" s="90" customFormat="1" ht="26.25" customHeight="1">
      <c r="B8" s="88"/>
      <c r="C8" s="57"/>
      <c r="D8" s="111" t="s">
        <v>30</v>
      </c>
      <c r="E8" s="112"/>
      <c r="F8" s="113"/>
      <c r="G8" s="111" t="s">
        <v>31</v>
      </c>
      <c r="H8" s="112"/>
      <c r="I8" s="113"/>
      <c r="J8" s="114" t="s">
        <v>32</v>
      </c>
      <c r="K8" s="114" t="s">
        <v>93</v>
      </c>
      <c r="L8" s="89"/>
    </row>
    <row r="9" spans="2:12" s="90" customFormat="1" ht="31.5" customHeight="1" thickBot="1">
      <c r="B9" s="88"/>
      <c r="C9" s="57" t="s">
        <v>29</v>
      </c>
      <c r="D9" s="58" t="s">
        <v>33</v>
      </c>
      <c r="E9" s="59" t="s">
        <v>34</v>
      </c>
      <c r="F9" s="60" t="s">
        <v>35</v>
      </c>
      <c r="G9" s="58" t="s">
        <v>33</v>
      </c>
      <c r="H9" s="59" t="s">
        <v>34</v>
      </c>
      <c r="I9" s="60" t="s">
        <v>35</v>
      </c>
      <c r="J9" s="115"/>
      <c r="K9" s="115"/>
      <c r="L9" s="89"/>
    </row>
    <row r="10" spans="2:12" ht="12.75">
      <c r="B10" s="24"/>
      <c r="C10" s="61"/>
      <c r="D10" s="46"/>
      <c r="E10" s="22"/>
      <c r="F10" s="47"/>
      <c r="G10" s="46"/>
      <c r="H10" s="22"/>
      <c r="I10" s="47"/>
      <c r="J10" s="65">
        <f aca="true" t="shared" si="0" ref="J10:J19">IF(D10="","",SUM(G10:I10)/SUM(D10:F10))</f>
      </c>
      <c r="K10" s="51"/>
      <c r="L10" s="87"/>
    </row>
    <row r="11" spans="2:12" ht="12.75">
      <c r="B11" s="24"/>
      <c r="C11" s="62"/>
      <c r="D11" s="46"/>
      <c r="E11" s="22"/>
      <c r="F11" s="47"/>
      <c r="G11" s="46"/>
      <c r="H11" s="22"/>
      <c r="I11" s="47"/>
      <c r="J11" s="65">
        <f t="shared" si="0"/>
      </c>
      <c r="K11" s="51"/>
      <c r="L11" s="87"/>
    </row>
    <row r="12" spans="2:12" ht="12.75">
      <c r="B12" s="24"/>
      <c r="C12" s="62">
        <f>IF('RMH Data'!E38="","",'RMH Data'!E38)</f>
      </c>
      <c r="D12" s="46"/>
      <c r="E12" s="22"/>
      <c r="F12" s="47"/>
      <c r="G12" s="46"/>
      <c r="H12" s="22"/>
      <c r="I12" s="47"/>
      <c r="J12" s="65">
        <f t="shared" si="0"/>
      </c>
      <c r="K12" s="51"/>
      <c r="L12" s="87"/>
    </row>
    <row r="13" spans="2:12" ht="12.75">
      <c r="B13" s="24"/>
      <c r="C13" s="62">
        <f>IF('RMH Data'!E39="","",'RMH Data'!E39)</f>
      </c>
      <c r="D13" s="46"/>
      <c r="E13" s="22"/>
      <c r="F13" s="47"/>
      <c r="G13" s="46"/>
      <c r="H13" s="22"/>
      <c r="I13" s="47"/>
      <c r="J13" s="65">
        <f t="shared" si="0"/>
      </c>
      <c r="K13" s="51"/>
      <c r="L13" s="87"/>
    </row>
    <row r="14" spans="2:12" ht="12.75">
      <c r="B14" s="24"/>
      <c r="C14" s="62">
        <f>IF('RMH Data'!E40="","",'RMH Data'!E40)</f>
      </c>
      <c r="D14" s="46"/>
      <c r="E14" s="22"/>
      <c r="F14" s="47"/>
      <c r="G14" s="46"/>
      <c r="H14" s="22"/>
      <c r="I14" s="47"/>
      <c r="J14" s="65">
        <f t="shared" si="0"/>
      </c>
      <c r="K14" s="51"/>
      <c r="L14" s="87"/>
    </row>
    <row r="15" spans="2:12" ht="12.75">
      <c r="B15" s="24"/>
      <c r="C15" s="62">
        <f>IF('RMH Data'!E41="","",'RMH Data'!E41)</f>
      </c>
      <c r="D15" s="46"/>
      <c r="E15" s="22"/>
      <c r="F15" s="47"/>
      <c r="G15" s="46"/>
      <c r="H15" s="22"/>
      <c r="I15" s="47"/>
      <c r="J15" s="65">
        <f t="shared" si="0"/>
      </c>
      <c r="K15" s="51"/>
      <c r="L15" s="87"/>
    </row>
    <row r="16" spans="2:12" ht="12.75">
      <c r="B16" s="24"/>
      <c r="C16" s="62">
        <f>IF('RMH Data'!E42="","",'RMH Data'!E42)</f>
      </c>
      <c r="D16" s="46"/>
      <c r="E16" s="22"/>
      <c r="F16" s="47"/>
      <c r="G16" s="46"/>
      <c r="H16" s="22"/>
      <c r="I16" s="47"/>
      <c r="J16" s="65">
        <f t="shared" si="0"/>
      </c>
      <c r="K16" s="51"/>
      <c r="L16" s="87"/>
    </row>
    <row r="17" spans="2:12" ht="12.75">
      <c r="B17" s="24"/>
      <c r="C17" s="62">
        <f>IF('RMH Data'!E43="","",'RMH Data'!E43)</f>
      </c>
      <c r="D17" s="46"/>
      <c r="E17" s="22"/>
      <c r="F17" s="47"/>
      <c r="G17" s="46"/>
      <c r="H17" s="22"/>
      <c r="I17" s="47"/>
      <c r="J17" s="65">
        <f t="shared" si="0"/>
      </c>
      <c r="K17" s="51"/>
      <c r="L17" s="87"/>
    </row>
    <row r="18" spans="2:12" ht="12.75">
      <c r="B18" s="24"/>
      <c r="C18" s="62">
        <f>IF('RMH Data'!E44="","",'RMH Data'!E44)</f>
      </c>
      <c r="D18" s="46"/>
      <c r="E18" s="22"/>
      <c r="F18" s="47"/>
      <c r="G18" s="46"/>
      <c r="H18" s="22"/>
      <c r="I18" s="47"/>
      <c r="J18" s="65">
        <f t="shared" si="0"/>
      </c>
      <c r="K18" s="51"/>
      <c r="L18" s="87"/>
    </row>
    <row r="19" spans="2:12" ht="13.5" thickBot="1">
      <c r="B19" s="24"/>
      <c r="C19" s="63">
        <f>IF('RMH Data'!E45="","",'RMH Data'!E45)</f>
      </c>
      <c r="D19" s="48"/>
      <c r="E19" s="49"/>
      <c r="F19" s="50"/>
      <c r="G19" s="48"/>
      <c r="H19" s="49"/>
      <c r="I19" s="50"/>
      <c r="J19" s="66">
        <f t="shared" si="0"/>
      </c>
      <c r="K19" s="52"/>
      <c r="L19" s="87"/>
    </row>
    <row r="20" spans="2:12" ht="14.25" thickBot="1" thickTop="1">
      <c r="B20" s="24"/>
      <c r="C20" s="64" t="s">
        <v>39</v>
      </c>
      <c r="D20" s="69">
        <f>IF(D10="","",SUM(D10:D19))</f>
      </c>
      <c r="E20" s="70">
        <f aca="true" t="shared" si="1" ref="E20:K20">IF(E10="","",SUM(E10:E19))</f>
      </c>
      <c r="F20" s="71">
        <f t="shared" si="1"/>
      </c>
      <c r="G20" s="69">
        <f t="shared" si="1"/>
      </c>
      <c r="H20" s="70">
        <f t="shared" si="1"/>
      </c>
      <c r="I20" s="71">
        <f t="shared" si="1"/>
      </c>
      <c r="J20" s="67">
        <f>IF(D20="","",SUM(G20:I20)/SUM(D20:F20))</f>
      </c>
      <c r="K20" s="68">
        <f t="shared" si="1"/>
      </c>
      <c r="L20" s="87"/>
    </row>
    <row r="21" spans="2:12" ht="12.75">
      <c r="B21" s="24"/>
      <c r="C21" s="27"/>
      <c r="D21" s="74"/>
      <c r="E21" s="74"/>
      <c r="F21" s="74"/>
      <c r="G21" s="74"/>
      <c r="H21" s="74"/>
      <c r="I21" s="74"/>
      <c r="J21" s="74"/>
      <c r="K21" s="74"/>
      <c r="L21" s="87"/>
    </row>
    <row r="22" spans="2:18" ht="13.5" thickBot="1">
      <c r="B22" s="24"/>
      <c r="C22" s="57"/>
      <c r="D22" s="110">
        <f>'RMH Data'!D6+5</f>
        <v>2013</v>
      </c>
      <c r="E22" s="110"/>
      <c r="F22" s="110"/>
      <c r="G22" s="110"/>
      <c r="H22" s="110"/>
      <c r="I22" s="110"/>
      <c r="J22" s="110"/>
      <c r="K22" s="110"/>
      <c r="L22" s="26"/>
      <c r="M22" s="12"/>
      <c r="N22" s="12"/>
      <c r="O22" s="12"/>
      <c r="P22" s="12"/>
      <c r="Q22" s="12"/>
      <c r="R22" s="12"/>
    </row>
    <row r="23" spans="2:18" ht="12.75" customHeight="1">
      <c r="B23" s="24"/>
      <c r="C23" s="57"/>
      <c r="D23" s="111" t="s">
        <v>30</v>
      </c>
      <c r="E23" s="112"/>
      <c r="F23" s="113"/>
      <c r="G23" s="111" t="s">
        <v>31</v>
      </c>
      <c r="H23" s="112"/>
      <c r="I23" s="113"/>
      <c r="J23" s="114" t="s">
        <v>32</v>
      </c>
      <c r="K23" s="114" t="s">
        <v>93</v>
      </c>
      <c r="L23" s="26"/>
      <c r="M23" s="12"/>
      <c r="N23" s="12"/>
      <c r="O23" s="12"/>
      <c r="P23" s="12"/>
      <c r="Q23" s="12"/>
      <c r="R23" s="12"/>
    </row>
    <row r="24" spans="2:18" ht="39" thickBot="1">
      <c r="B24" s="24"/>
      <c r="C24" s="57" t="str">
        <f>C9</f>
        <v>Hospital</v>
      </c>
      <c r="D24" s="58" t="s">
        <v>33</v>
      </c>
      <c r="E24" s="59" t="s">
        <v>34</v>
      </c>
      <c r="F24" s="60" t="s">
        <v>35</v>
      </c>
      <c r="G24" s="58" t="s">
        <v>33</v>
      </c>
      <c r="H24" s="59" t="s">
        <v>34</v>
      </c>
      <c r="I24" s="60" t="s">
        <v>35</v>
      </c>
      <c r="J24" s="115"/>
      <c r="K24" s="115"/>
      <c r="L24" s="26"/>
      <c r="M24" s="12"/>
      <c r="N24" s="12"/>
      <c r="O24" s="12"/>
      <c r="P24" s="12"/>
      <c r="Q24" s="12"/>
      <c r="R24" s="12"/>
    </row>
    <row r="25" spans="2:18" ht="12.75">
      <c r="B25" s="24"/>
      <c r="C25" s="61"/>
      <c r="D25" s="46"/>
      <c r="E25" s="22"/>
      <c r="F25" s="47"/>
      <c r="G25" s="46"/>
      <c r="H25" s="22"/>
      <c r="I25" s="47"/>
      <c r="J25" s="65">
        <f aca="true" t="shared" si="2" ref="J25:J34">IF(D25="","",SUM(G25:I25)/SUM(D25:F25))</f>
      </c>
      <c r="K25" s="51"/>
      <c r="L25" s="26"/>
      <c r="M25" s="12"/>
      <c r="N25" s="12"/>
      <c r="O25" s="12"/>
      <c r="P25" s="12"/>
      <c r="Q25" s="12"/>
      <c r="R25" s="12"/>
    </row>
    <row r="26" spans="2:18" ht="12.75">
      <c r="B26" s="24"/>
      <c r="C26" s="62"/>
      <c r="D26" s="46"/>
      <c r="E26" s="22"/>
      <c r="F26" s="47"/>
      <c r="G26" s="46"/>
      <c r="H26" s="22"/>
      <c r="I26" s="47"/>
      <c r="J26" s="65">
        <f t="shared" si="2"/>
      </c>
      <c r="K26" s="51"/>
      <c r="L26" s="26"/>
      <c r="M26" s="12"/>
      <c r="N26" s="12"/>
      <c r="O26" s="12"/>
      <c r="P26" s="12"/>
      <c r="Q26" s="12"/>
      <c r="R26" s="12"/>
    </row>
    <row r="27" spans="2:18" ht="12.75">
      <c r="B27" s="24"/>
      <c r="C27" s="62">
        <f aca="true" t="shared" si="3" ref="C27:C35">C12</f>
      </c>
      <c r="D27" s="46"/>
      <c r="E27" s="22"/>
      <c r="F27" s="47"/>
      <c r="G27" s="46"/>
      <c r="H27" s="22"/>
      <c r="I27" s="47"/>
      <c r="J27" s="65">
        <f t="shared" si="2"/>
      </c>
      <c r="K27" s="51"/>
      <c r="L27" s="26"/>
      <c r="M27" s="12"/>
      <c r="N27" s="12"/>
      <c r="O27" s="12"/>
      <c r="P27" s="12"/>
      <c r="Q27" s="12"/>
      <c r="R27" s="12"/>
    </row>
    <row r="28" spans="2:18" ht="12.75">
      <c r="B28" s="24"/>
      <c r="C28" s="62">
        <f t="shared" si="3"/>
      </c>
      <c r="D28" s="46"/>
      <c r="E28" s="22"/>
      <c r="F28" s="47"/>
      <c r="G28" s="46"/>
      <c r="H28" s="22"/>
      <c r="I28" s="47"/>
      <c r="J28" s="65">
        <f t="shared" si="2"/>
      </c>
      <c r="K28" s="51"/>
      <c r="L28" s="26"/>
      <c r="M28" s="12"/>
      <c r="N28" s="12"/>
      <c r="O28" s="12"/>
      <c r="P28" s="12"/>
      <c r="Q28" s="12"/>
      <c r="R28" s="12"/>
    </row>
    <row r="29" spans="2:18" ht="12.75">
      <c r="B29" s="24"/>
      <c r="C29" s="62">
        <f t="shared" si="3"/>
      </c>
      <c r="D29" s="46"/>
      <c r="E29" s="22"/>
      <c r="F29" s="47"/>
      <c r="G29" s="46"/>
      <c r="H29" s="22"/>
      <c r="I29" s="47"/>
      <c r="J29" s="65">
        <f t="shared" si="2"/>
      </c>
      <c r="K29" s="51"/>
      <c r="L29" s="26"/>
      <c r="M29" s="12"/>
      <c r="N29" s="12"/>
      <c r="O29" s="12"/>
      <c r="P29" s="12"/>
      <c r="Q29" s="12"/>
      <c r="R29" s="12"/>
    </row>
    <row r="30" spans="2:18" ht="12.75">
      <c r="B30" s="24"/>
      <c r="C30" s="62">
        <f t="shared" si="3"/>
      </c>
      <c r="D30" s="46"/>
      <c r="E30" s="22"/>
      <c r="F30" s="47"/>
      <c r="G30" s="46"/>
      <c r="H30" s="22"/>
      <c r="I30" s="47"/>
      <c r="J30" s="65">
        <f t="shared" si="2"/>
      </c>
      <c r="K30" s="51"/>
      <c r="L30" s="26"/>
      <c r="M30" s="12"/>
      <c r="N30" s="12"/>
      <c r="O30" s="12"/>
      <c r="P30" s="12"/>
      <c r="Q30" s="12"/>
      <c r="R30" s="12"/>
    </row>
    <row r="31" spans="2:18" ht="12.75">
      <c r="B31" s="24"/>
      <c r="C31" s="62">
        <f t="shared" si="3"/>
      </c>
      <c r="D31" s="46"/>
      <c r="E31" s="22"/>
      <c r="F31" s="47"/>
      <c r="G31" s="46"/>
      <c r="H31" s="22"/>
      <c r="I31" s="47"/>
      <c r="J31" s="65">
        <f t="shared" si="2"/>
      </c>
      <c r="K31" s="51"/>
      <c r="L31" s="26"/>
      <c r="M31" s="12"/>
      <c r="N31" s="12"/>
      <c r="O31" s="12"/>
      <c r="P31" s="12"/>
      <c r="Q31" s="12"/>
      <c r="R31" s="12"/>
    </row>
    <row r="32" spans="2:18" ht="12.75">
      <c r="B32" s="24"/>
      <c r="C32" s="62">
        <f t="shared" si="3"/>
      </c>
      <c r="D32" s="46"/>
      <c r="E32" s="22"/>
      <c r="F32" s="47"/>
      <c r="G32" s="46"/>
      <c r="H32" s="22"/>
      <c r="I32" s="47"/>
      <c r="J32" s="65">
        <f t="shared" si="2"/>
      </c>
      <c r="K32" s="51"/>
      <c r="L32" s="26"/>
      <c r="M32" s="12"/>
      <c r="N32" s="12"/>
      <c r="O32" s="12"/>
      <c r="P32" s="12"/>
      <c r="Q32" s="12"/>
      <c r="R32" s="12"/>
    </row>
    <row r="33" spans="2:18" ht="12.75">
      <c r="B33" s="24"/>
      <c r="C33" s="62">
        <f t="shared" si="3"/>
      </c>
      <c r="D33" s="46"/>
      <c r="E33" s="22"/>
      <c r="F33" s="47"/>
      <c r="G33" s="46"/>
      <c r="H33" s="22"/>
      <c r="I33" s="47"/>
      <c r="J33" s="65">
        <f t="shared" si="2"/>
      </c>
      <c r="K33" s="51"/>
      <c r="L33" s="26"/>
      <c r="M33" s="12"/>
      <c r="N33" s="12"/>
      <c r="O33" s="12"/>
      <c r="P33" s="12"/>
      <c r="Q33" s="12"/>
      <c r="R33" s="12"/>
    </row>
    <row r="34" spans="2:18" ht="13.5" thickBot="1">
      <c r="B34" s="24"/>
      <c r="C34" s="63">
        <f t="shared" si="3"/>
      </c>
      <c r="D34" s="48"/>
      <c r="E34" s="49"/>
      <c r="F34" s="50"/>
      <c r="G34" s="48"/>
      <c r="H34" s="49"/>
      <c r="I34" s="50"/>
      <c r="J34" s="66">
        <f t="shared" si="2"/>
      </c>
      <c r="K34" s="52"/>
      <c r="L34" s="26"/>
      <c r="M34" s="12"/>
      <c r="N34" s="12"/>
      <c r="O34" s="12"/>
      <c r="P34" s="12"/>
      <c r="Q34" s="12"/>
      <c r="R34" s="12"/>
    </row>
    <row r="35" spans="2:18" ht="14.25" thickBot="1" thickTop="1">
      <c r="B35" s="24"/>
      <c r="C35" s="64" t="str">
        <f t="shared" si="3"/>
        <v>TOTAL</v>
      </c>
      <c r="D35" s="69">
        <f aca="true" t="shared" si="4" ref="D35:I35">IF(D25="","",SUM(D25:D34))</f>
      </c>
      <c r="E35" s="70">
        <f t="shared" si="4"/>
      </c>
      <c r="F35" s="71">
        <f t="shared" si="4"/>
      </c>
      <c r="G35" s="69">
        <f t="shared" si="4"/>
      </c>
      <c r="H35" s="70">
        <f t="shared" si="4"/>
      </c>
      <c r="I35" s="71">
        <f t="shared" si="4"/>
      </c>
      <c r="J35" s="67">
        <f>IF(D35="","",SUM(G35:I35)/SUM(D35:F35))</f>
      </c>
      <c r="K35" s="68">
        <f>IF(K25="","",SUM(K25:K34))</f>
      </c>
      <c r="L35" s="26"/>
      <c r="M35" s="12"/>
      <c r="N35" s="12"/>
      <c r="O35" s="12"/>
      <c r="P35" s="12"/>
      <c r="Q35" s="12"/>
      <c r="R35" s="12"/>
    </row>
    <row r="36" spans="2:12" ht="12.75">
      <c r="B36" s="24"/>
      <c r="C36" s="27"/>
      <c r="D36" s="74"/>
      <c r="E36" s="74"/>
      <c r="F36" s="74"/>
      <c r="G36" s="74"/>
      <c r="H36" s="74"/>
      <c r="I36" s="74"/>
      <c r="J36" s="74"/>
      <c r="K36" s="74"/>
      <c r="L36" s="87"/>
    </row>
    <row r="37" spans="2:12" ht="13.5" thickBot="1">
      <c r="B37" s="24"/>
      <c r="C37" s="57"/>
      <c r="D37" s="110">
        <f>'RMH Data'!D6+10</f>
        <v>2018</v>
      </c>
      <c r="E37" s="110"/>
      <c r="F37" s="110"/>
      <c r="G37" s="110"/>
      <c r="H37" s="110"/>
      <c r="I37" s="110"/>
      <c r="J37" s="110"/>
      <c r="K37" s="110"/>
      <c r="L37" s="87"/>
    </row>
    <row r="38" spans="2:12" ht="12.75" customHeight="1">
      <c r="B38" s="24"/>
      <c r="C38" s="57"/>
      <c r="D38" s="111" t="s">
        <v>30</v>
      </c>
      <c r="E38" s="112"/>
      <c r="F38" s="113"/>
      <c r="G38" s="111" t="s">
        <v>31</v>
      </c>
      <c r="H38" s="112"/>
      <c r="I38" s="113"/>
      <c r="J38" s="114" t="s">
        <v>32</v>
      </c>
      <c r="K38" s="114" t="s">
        <v>93</v>
      </c>
      <c r="L38" s="87"/>
    </row>
    <row r="39" spans="2:12" ht="39" thickBot="1">
      <c r="B39" s="24"/>
      <c r="C39" s="57" t="str">
        <f>C24</f>
        <v>Hospital</v>
      </c>
      <c r="D39" s="58" t="s">
        <v>33</v>
      </c>
      <c r="E39" s="59" t="s">
        <v>34</v>
      </c>
      <c r="F39" s="60" t="s">
        <v>35</v>
      </c>
      <c r="G39" s="58" t="s">
        <v>33</v>
      </c>
      <c r="H39" s="59" t="s">
        <v>34</v>
      </c>
      <c r="I39" s="60" t="s">
        <v>35</v>
      </c>
      <c r="J39" s="115"/>
      <c r="K39" s="115"/>
      <c r="L39" s="87"/>
    </row>
    <row r="40" spans="2:12" ht="12.75">
      <c r="B40" s="24"/>
      <c r="C40" s="61"/>
      <c r="D40" s="46"/>
      <c r="E40" s="22"/>
      <c r="F40" s="47"/>
      <c r="G40" s="46"/>
      <c r="H40" s="22"/>
      <c r="I40" s="47"/>
      <c r="J40" s="65">
        <f aca="true" t="shared" si="5" ref="J40:J49">IF(D40="","",SUM(G40:I40)/SUM(D40:F40))</f>
      </c>
      <c r="K40" s="51"/>
      <c r="L40" s="87"/>
    </row>
    <row r="41" spans="2:12" ht="12.75">
      <c r="B41" s="24"/>
      <c r="C41" s="62"/>
      <c r="D41" s="46"/>
      <c r="E41" s="22"/>
      <c r="F41" s="47"/>
      <c r="G41" s="46"/>
      <c r="H41" s="22"/>
      <c r="I41" s="47"/>
      <c r="J41" s="65">
        <f t="shared" si="5"/>
      </c>
      <c r="K41" s="51"/>
      <c r="L41" s="87"/>
    </row>
    <row r="42" spans="2:12" ht="12.75">
      <c r="B42" s="24"/>
      <c r="C42" s="62">
        <f aca="true" t="shared" si="6" ref="C42:C50">C27</f>
      </c>
      <c r="D42" s="46"/>
      <c r="E42" s="22"/>
      <c r="F42" s="47"/>
      <c r="G42" s="46"/>
      <c r="H42" s="22"/>
      <c r="I42" s="47"/>
      <c r="J42" s="65">
        <f t="shared" si="5"/>
      </c>
      <c r="K42" s="51"/>
      <c r="L42" s="87"/>
    </row>
    <row r="43" spans="2:12" ht="12.75">
      <c r="B43" s="24"/>
      <c r="C43" s="62">
        <f t="shared" si="6"/>
      </c>
      <c r="D43" s="46"/>
      <c r="E43" s="22"/>
      <c r="F43" s="47"/>
      <c r="G43" s="46"/>
      <c r="H43" s="22"/>
      <c r="I43" s="47"/>
      <c r="J43" s="65">
        <f t="shared" si="5"/>
      </c>
      <c r="K43" s="51"/>
      <c r="L43" s="87"/>
    </row>
    <row r="44" spans="2:12" ht="12.75">
      <c r="B44" s="24"/>
      <c r="C44" s="62">
        <f t="shared" si="6"/>
      </c>
      <c r="D44" s="46"/>
      <c r="E44" s="22"/>
      <c r="F44" s="47"/>
      <c r="G44" s="46"/>
      <c r="H44" s="22"/>
      <c r="I44" s="47"/>
      <c r="J44" s="65">
        <f t="shared" si="5"/>
      </c>
      <c r="K44" s="51"/>
      <c r="L44" s="87"/>
    </row>
    <row r="45" spans="2:12" ht="12.75">
      <c r="B45" s="24"/>
      <c r="C45" s="62">
        <f t="shared" si="6"/>
      </c>
      <c r="D45" s="46"/>
      <c r="E45" s="22"/>
      <c r="F45" s="47"/>
      <c r="G45" s="46"/>
      <c r="H45" s="22"/>
      <c r="I45" s="47"/>
      <c r="J45" s="65">
        <f t="shared" si="5"/>
      </c>
      <c r="K45" s="51"/>
      <c r="L45" s="87"/>
    </row>
    <row r="46" spans="2:12" ht="12.75">
      <c r="B46" s="24"/>
      <c r="C46" s="62">
        <f t="shared" si="6"/>
      </c>
      <c r="D46" s="46"/>
      <c r="E46" s="22"/>
      <c r="F46" s="47"/>
      <c r="G46" s="46"/>
      <c r="H46" s="22"/>
      <c r="I46" s="47"/>
      <c r="J46" s="65">
        <f t="shared" si="5"/>
      </c>
      <c r="K46" s="51"/>
      <c r="L46" s="87"/>
    </row>
    <row r="47" spans="2:12" ht="12.75">
      <c r="B47" s="24"/>
      <c r="C47" s="62">
        <f t="shared" si="6"/>
      </c>
      <c r="D47" s="46"/>
      <c r="E47" s="22"/>
      <c r="F47" s="47"/>
      <c r="G47" s="46"/>
      <c r="H47" s="22"/>
      <c r="I47" s="47"/>
      <c r="J47" s="65">
        <f t="shared" si="5"/>
      </c>
      <c r="K47" s="51"/>
      <c r="L47" s="87"/>
    </row>
    <row r="48" spans="2:12" ht="12.75">
      <c r="B48" s="24"/>
      <c r="C48" s="62">
        <f t="shared" si="6"/>
      </c>
      <c r="D48" s="46"/>
      <c r="E48" s="22"/>
      <c r="F48" s="47"/>
      <c r="G48" s="46"/>
      <c r="H48" s="22"/>
      <c r="I48" s="47"/>
      <c r="J48" s="65">
        <f t="shared" si="5"/>
      </c>
      <c r="K48" s="51"/>
      <c r="L48" s="87"/>
    </row>
    <row r="49" spans="2:12" ht="13.5" thickBot="1">
      <c r="B49" s="24"/>
      <c r="C49" s="63">
        <f t="shared" si="6"/>
      </c>
      <c r="D49" s="48"/>
      <c r="E49" s="49"/>
      <c r="F49" s="50"/>
      <c r="G49" s="48"/>
      <c r="H49" s="49"/>
      <c r="I49" s="50"/>
      <c r="J49" s="66">
        <f t="shared" si="5"/>
      </c>
      <c r="K49" s="52"/>
      <c r="L49" s="87"/>
    </row>
    <row r="50" spans="2:12" ht="14.25" thickBot="1" thickTop="1">
      <c r="B50" s="24"/>
      <c r="C50" s="64" t="str">
        <f t="shared" si="6"/>
        <v>TOTAL</v>
      </c>
      <c r="D50" s="69">
        <f aca="true" t="shared" si="7" ref="D50:I50">IF(D40="","",SUM(D40:D49))</f>
      </c>
      <c r="E50" s="70">
        <f t="shared" si="7"/>
      </c>
      <c r="F50" s="71">
        <f t="shared" si="7"/>
      </c>
      <c r="G50" s="69">
        <f t="shared" si="7"/>
      </c>
      <c r="H50" s="70">
        <f t="shared" si="7"/>
      </c>
      <c r="I50" s="71">
        <f t="shared" si="7"/>
      </c>
      <c r="J50" s="67">
        <f>IF(D50="","",SUM(G50:I50)/SUM(D50:F50))</f>
      </c>
      <c r="K50" s="68">
        <f>IF(K40="","",SUM(K40:K49))</f>
      </c>
      <c r="L50" s="87"/>
    </row>
    <row r="51" spans="2:12" ht="12.75">
      <c r="B51" s="24"/>
      <c r="C51" s="27"/>
      <c r="D51" s="74"/>
      <c r="E51" s="74"/>
      <c r="F51" s="74"/>
      <c r="G51" s="74"/>
      <c r="H51" s="74"/>
      <c r="I51" s="74"/>
      <c r="J51" s="74"/>
      <c r="K51" s="74"/>
      <c r="L51" s="87"/>
    </row>
    <row r="52" spans="2:12" ht="26.25" customHeight="1">
      <c r="B52" s="24"/>
      <c r="C52" s="116" t="s">
        <v>51</v>
      </c>
      <c r="D52" s="116"/>
      <c r="E52" s="116"/>
      <c r="F52" s="116"/>
      <c r="G52" s="116"/>
      <c r="H52" s="116"/>
      <c r="I52" s="116"/>
      <c r="J52" s="116"/>
      <c r="K52" s="116"/>
      <c r="L52" s="87"/>
    </row>
    <row r="53" spans="2:12" ht="15.75" customHeight="1">
      <c r="B53" s="24"/>
      <c r="C53" s="99"/>
      <c r="D53" s="99"/>
      <c r="E53" s="99"/>
      <c r="F53" s="99"/>
      <c r="G53" s="99"/>
      <c r="H53" s="99"/>
      <c r="I53" s="99"/>
      <c r="J53" s="99"/>
      <c r="K53" s="99"/>
      <c r="L53" s="87"/>
    </row>
    <row r="54" spans="2:12" ht="15.75" customHeight="1">
      <c r="B54" s="24"/>
      <c r="C54" s="44" t="s">
        <v>80</v>
      </c>
      <c r="D54" s="100"/>
      <c r="E54" s="100"/>
      <c r="F54" s="100"/>
      <c r="G54" s="100"/>
      <c r="H54" s="100"/>
      <c r="I54" s="100"/>
      <c r="J54" s="100"/>
      <c r="K54" s="100"/>
      <c r="L54" s="87"/>
    </row>
    <row r="55" spans="2:12" ht="15.75" customHeight="1" thickBot="1">
      <c r="B55" s="24"/>
      <c r="C55" s="99"/>
      <c r="D55" s="120" t="s">
        <v>81</v>
      </c>
      <c r="E55" s="120"/>
      <c r="F55" s="120" t="s">
        <v>83</v>
      </c>
      <c r="G55" s="120"/>
      <c r="H55" s="120" t="s">
        <v>82</v>
      </c>
      <c r="I55" s="120"/>
      <c r="J55" s="120" t="s">
        <v>7</v>
      </c>
      <c r="K55" s="120"/>
      <c r="L55" s="87"/>
    </row>
    <row r="56" spans="2:12" ht="15.75" customHeight="1">
      <c r="B56" s="24"/>
      <c r="C56" s="102" t="str">
        <f>IF('RMH Data'!E36="","",'RMH Data'!E36)</f>
        <v>Hospital A</v>
      </c>
      <c r="D56" s="121"/>
      <c r="E56" s="121"/>
      <c r="F56" s="124"/>
      <c r="G56" s="124"/>
      <c r="H56" s="124"/>
      <c r="I56" s="124"/>
      <c r="J56" s="131">
        <f>IF(F56="","",H56/365/F56)</f>
      </c>
      <c r="K56" s="132"/>
      <c r="L56" s="87"/>
    </row>
    <row r="57" spans="2:12" ht="15.75" customHeight="1">
      <c r="B57" s="24"/>
      <c r="C57" s="103" t="str">
        <f>IF('RMH Data'!E37="","",'RMH Data'!E37)</f>
        <v>Hospital B</v>
      </c>
      <c r="D57" s="122"/>
      <c r="E57" s="122"/>
      <c r="F57" s="125"/>
      <c r="G57" s="125"/>
      <c r="H57" s="125"/>
      <c r="I57" s="125"/>
      <c r="J57" s="127">
        <f>IF(F57="","",H57/365/F57)</f>
      </c>
      <c r="K57" s="128"/>
      <c r="L57" s="87"/>
    </row>
    <row r="58" spans="2:12" ht="15.75" customHeight="1">
      <c r="B58" s="24"/>
      <c r="C58" s="103">
        <f>IF('RMH Data'!E38="","",'RMH Data'!E38)</f>
      </c>
      <c r="D58" s="122"/>
      <c r="E58" s="122"/>
      <c r="F58" s="125"/>
      <c r="G58" s="125"/>
      <c r="H58" s="125"/>
      <c r="I58" s="125"/>
      <c r="J58" s="127">
        <f aca="true" t="shared" si="8" ref="J58:J65">IF(F58="","",H58/365/F58)</f>
      </c>
      <c r="K58" s="128"/>
      <c r="L58" s="87"/>
    </row>
    <row r="59" spans="2:12" ht="15.75" customHeight="1">
      <c r="B59" s="24"/>
      <c r="C59" s="103">
        <f>IF('RMH Data'!E39="","",'RMH Data'!E39)</f>
      </c>
      <c r="D59" s="122"/>
      <c r="E59" s="122"/>
      <c r="F59" s="125"/>
      <c r="G59" s="125"/>
      <c r="H59" s="125"/>
      <c r="I59" s="125"/>
      <c r="J59" s="127">
        <f t="shared" si="8"/>
      </c>
      <c r="K59" s="128"/>
      <c r="L59" s="87"/>
    </row>
    <row r="60" spans="2:12" ht="15.75" customHeight="1">
      <c r="B60" s="24"/>
      <c r="C60" s="103">
        <f>IF('RMH Data'!E40="","",'RMH Data'!E40)</f>
      </c>
      <c r="D60" s="122"/>
      <c r="E60" s="122"/>
      <c r="F60" s="125"/>
      <c r="G60" s="125"/>
      <c r="H60" s="125"/>
      <c r="I60" s="125"/>
      <c r="J60" s="127">
        <f t="shared" si="8"/>
      </c>
      <c r="K60" s="128"/>
      <c r="L60" s="87"/>
    </row>
    <row r="61" spans="2:12" ht="15.75" customHeight="1">
      <c r="B61" s="24"/>
      <c r="C61" s="103">
        <f>IF('RMH Data'!E41="","",'RMH Data'!E41)</f>
      </c>
      <c r="D61" s="122"/>
      <c r="E61" s="122"/>
      <c r="F61" s="125"/>
      <c r="G61" s="125"/>
      <c r="H61" s="125"/>
      <c r="I61" s="125"/>
      <c r="J61" s="127">
        <f t="shared" si="8"/>
      </c>
      <c r="K61" s="128"/>
      <c r="L61" s="87"/>
    </row>
    <row r="62" spans="2:12" ht="15.75" customHeight="1">
      <c r="B62" s="24"/>
      <c r="C62" s="103">
        <f>IF('RMH Data'!E42="","",'RMH Data'!E42)</f>
      </c>
      <c r="D62" s="122"/>
      <c r="E62" s="122"/>
      <c r="F62" s="125"/>
      <c r="G62" s="125"/>
      <c r="H62" s="125"/>
      <c r="I62" s="125"/>
      <c r="J62" s="127">
        <f t="shared" si="8"/>
      </c>
      <c r="K62" s="128"/>
      <c r="L62" s="87"/>
    </row>
    <row r="63" spans="2:12" ht="15.75" customHeight="1">
      <c r="B63" s="24"/>
      <c r="C63" s="103">
        <f>IF('RMH Data'!E43="","",'RMH Data'!E43)</f>
      </c>
      <c r="D63" s="122"/>
      <c r="E63" s="122"/>
      <c r="F63" s="125"/>
      <c r="G63" s="125"/>
      <c r="H63" s="125"/>
      <c r="I63" s="125"/>
      <c r="J63" s="127">
        <f t="shared" si="8"/>
      </c>
      <c r="K63" s="128"/>
      <c r="L63" s="87"/>
    </row>
    <row r="64" spans="2:12" ht="15.75" customHeight="1">
      <c r="B64" s="24"/>
      <c r="C64" s="103">
        <f>IF('RMH Data'!E44="","",'RMH Data'!E44)</f>
      </c>
      <c r="D64" s="122"/>
      <c r="E64" s="122"/>
      <c r="F64" s="125"/>
      <c r="G64" s="125"/>
      <c r="H64" s="125"/>
      <c r="I64" s="125"/>
      <c r="J64" s="127">
        <f t="shared" si="8"/>
      </c>
      <c r="K64" s="128"/>
      <c r="L64" s="87"/>
    </row>
    <row r="65" spans="2:12" ht="15.75" customHeight="1" thickBot="1">
      <c r="B65" s="24"/>
      <c r="C65" s="104">
        <f>IF('RMH Data'!E45="","",'RMH Data'!E45)</f>
      </c>
      <c r="D65" s="123"/>
      <c r="E65" s="123"/>
      <c r="F65" s="126"/>
      <c r="G65" s="126"/>
      <c r="H65" s="126"/>
      <c r="I65" s="126"/>
      <c r="J65" s="129">
        <f t="shared" si="8"/>
      </c>
      <c r="K65" s="130"/>
      <c r="L65" s="87"/>
    </row>
    <row r="66" spans="2:12" ht="15.75" customHeight="1" thickBot="1">
      <c r="B66" s="24"/>
      <c r="C66" s="101"/>
      <c r="D66" s="101"/>
      <c r="E66" s="101"/>
      <c r="F66" s="101"/>
      <c r="G66" s="101"/>
      <c r="H66" s="101"/>
      <c r="I66" s="101"/>
      <c r="J66" s="101"/>
      <c r="K66" s="101"/>
      <c r="L66" s="87"/>
    </row>
    <row r="67" spans="2:12" ht="12.75">
      <c r="B67" s="55"/>
      <c r="C67" s="91"/>
      <c r="D67" s="92"/>
      <c r="E67" s="92"/>
      <c r="F67" s="92"/>
      <c r="G67" s="92"/>
      <c r="H67" s="92"/>
      <c r="I67" s="92"/>
      <c r="J67" s="92"/>
      <c r="K67" s="92"/>
      <c r="L67" s="93"/>
    </row>
    <row r="68" spans="2:12" ht="15.75">
      <c r="B68" s="24"/>
      <c r="C68" s="44" t="s">
        <v>52</v>
      </c>
      <c r="D68" s="44"/>
      <c r="E68" s="44"/>
      <c r="F68" s="44"/>
      <c r="G68" s="44"/>
      <c r="H68" s="44"/>
      <c r="I68" s="44"/>
      <c r="J68" s="44"/>
      <c r="K68" s="44"/>
      <c r="L68" s="94"/>
    </row>
    <row r="69" spans="2:12" ht="12.75">
      <c r="B69" s="24"/>
      <c r="C69" s="27"/>
      <c r="D69" s="74"/>
      <c r="E69" s="74"/>
      <c r="F69" s="74"/>
      <c r="G69" s="74"/>
      <c r="H69" s="74"/>
      <c r="I69" s="74"/>
      <c r="J69" s="74"/>
      <c r="K69" s="74"/>
      <c r="L69" s="87"/>
    </row>
    <row r="70" spans="2:26" ht="57" customHeight="1">
      <c r="B70" s="24"/>
      <c r="C70" s="72" t="str">
        <f>C10</f>
        <v>Hospital A</v>
      </c>
      <c r="D70" s="117" t="s">
        <v>94</v>
      </c>
      <c r="E70" s="118"/>
      <c r="F70" s="118"/>
      <c r="G70" s="118"/>
      <c r="H70" s="118"/>
      <c r="I70" s="118"/>
      <c r="J70" s="118"/>
      <c r="K70" s="119"/>
      <c r="L70" s="87"/>
      <c r="Q70" s="12"/>
      <c r="R70" s="12"/>
      <c r="S70" s="12"/>
      <c r="T70" s="12"/>
      <c r="U70" s="12"/>
      <c r="V70" s="12"/>
      <c r="W70" s="12"/>
      <c r="X70" s="12"/>
      <c r="Y70" s="12"/>
      <c r="Z70" s="12"/>
    </row>
    <row r="71" spans="2:26" ht="57" customHeight="1">
      <c r="B71" s="24"/>
      <c r="C71" s="72" t="str">
        <f aca="true" t="shared" si="9" ref="C71:C79">C11</f>
        <v>Hospital B</v>
      </c>
      <c r="D71" s="117"/>
      <c r="E71" s="118"/>
      <c r="F71" s="118"/>
      <c r="G71" s="118"/>
      <c r="H71" s="118"/>
      <c r="I71" s="118"/>
      <c r="J71" s="118"/>
      <c r="K71" s="119"/>
      <c r="L71" s="87"/>
      <c r="Q71" s="12"/>
      <c r="R71" s="12"/>
      <c r="S71" s="12"/>
      <c r="T71" s="12"/>
      <c r="U71" s="12"/>
      <c r="V71" s="12"/>
      <c r="W71" s="12"/>
      <c r="X71" s="12"/>
      <c r="Y71" s="12"/>
      <c r="Z71" s="12"/>
    </row>
    <row r="72" spans="2:26" ht="57" customHeight="1">
      <c r="B72" s="24"/>
      <c r="C72" s="72">
        <f t="shared" si="9"/>
      </c>
      <c r="D72" s="117"/>
      <c r="E72" s="118"/>
      <c r="F72" s="118"/>
      <c r="G72" s="118"/>
      <c r="H72" s="118"/>
      <c r="I72" s="118"/>
      <c r="J72" s="118"/>
      <c r="K72" s="119"/>
      <c r="L72" s="87"/>
      <c r="Q72" s="12"/>
      <c r="R72" s="12"/>
      <c r="S72" s="12"/>
      <c r="T72" s="12"/>
      <c r="U72" s="12"/>
      <c r="V72" s="12"/>
      <c r="W72" s="12"/>
      <c r="X72" s="12"/>
      <c r="Y72" s="12"/>
      <c r="Z72" s="12"/>
    </row>
    <row r="73" spans="2:26" ht="57" customHeight="1">
      <c r="B73" s="24"/>
      <c r="C73" s="72">
        <f t="shared" si="9"/>
      </c>
      <c r="D73" s="117"/>
      <c r="E73" s="118"/>
      <c r="F73" s="118"/>
      <c r="G73" s="118"/>
      <c r="H73" s="118"/>
      <c r="I73" s="118"/>
      <c r="J73" s="118"/>
      <c r="K73" s="119"/>
      <c r="L73" s="87"/>
      <c r="Q73" s="12"/>
      <c r="R73" s="12"/>
      <c r="S73" s="12"/>
      <c r="T73" s="12"/>
      <c r="U73" s="12"/>
      <c r="V73" s="12"/>
      <c r="W73" s="12"/>
      <c r="X73" s="12"/>
      <c r="Y73" s="12"/>
      <c r="Z73" s="12"/>
    </row>
    <row r="74" spans="2:26" ht="57" customHeight="1">
      <c r="B74" s="24"/>
      <c r="C74" s="72">
        <f t="shared" si="9"/>
      </c>
      <c r="D74" s="117"/>
      <c r="E74" s="118"/>
      <c r="F74" s="118"/>
      <c r="G74" s="118"/>
      <c r="H74" s="118"/>
      <c r="I74" s="118"/>
      <c r="J74" s="118"/>
      <c r="K74" s="119"/>
      <c r="L74" s="87"/>
      <c r="Q74" s="12"/>
      <c r="R74" s="12"/>
      <c r="S74" s="12"/>
      <c r="T74" s="12"/>
      <c r="U74" s="12"/>
      <c r="V74" s="12"/>
      <c r="W74" s="12"/>
      <c r="X74" s="12"/>
      <c r="Y74" s="12"/>
      <c r="Z74" s="12"/>
    </row>
    <row r="75" spans="2:26" ht="57" customHeight="1">
      <c r="B75" s="24"/>
      <c r="C75" s="72">
        <f t="shared" si="9"/>
      </c>
      <c r="D75" s="117"/>
      <c r="E75" s="118"/>
      <c r="F75" s="118"/>
      <c r="G75" s="118"/>
      <c r="H75" s="118"/>
      <c r="I75" s="118"/>
      <c r="J75" s="118"/>
      <c r="K75" s="119"/>
      <c r="L75" s="87"/>
      <c r="Q75" s="12"/>
      <c r="R75" s="12"/>
      <c r="S75" s="12"/>
      <c r="T75" s="12"/>
      <c r="U75" s="12"/>
      <c r="V75" s="12"/>
      <c r="W75" s="12"/>
      <c r="X75" s="12"/>
      <c r="Y75" s="12"/>
      <c r="Z75" s="12"/>
    </row>
    <row r="76" spans="2:26" ht="57" customHeight="1">
      <c r="B76" s="24"/>
      <c r="C76" s="72">
        <f t="shared" si="9"/>
      </c>
      <c r="D76" s="117"/>
      <c r="E76" s="118"/>
      <c r="F76" s="118"/>
      <c r="G76" s="118"/>
      <c r="H76" s="118"/>
      <c r="I76" s="118"/>
      <c r="J76" s="118"/>
      <c r="K76" s="119"/>
      <c r="L76" s="87"/>
      <c r="Q76" s="12"/>
      <c r="R76" s="12"/>
      <c r="S76" s="12"/>
      <c r="T76" s="12"/>
      <c r="U76" s="12"/>
      <c r="V76" s="12"/>
      <c r="W76" s="12"/>
      <c r="X76" s="12"/>
      <c r="Y76" s="12"/>
      <c r="Z76" s="12"/>
    </row>
    <row r="77" spans="2:26" ht="57" customHeight="1">
      <c r="B77" s="24"/>
      <c r="C77" s="72">
        <f t="shared" si="9"/>
      </c>
      <c r="D77" s="117"/>
      <c r="E77" s="118"/>
      <c r="F77" s="118"/>
      <c r="G77" s="118"/>
      <c r="H77" s="118"/>
      <c r="I77" s="118"/>
      <c r="J77" s="118"/>
      <c r="K77" s="119"/>
      <c r="L77" s="87"/>
      <c r="Q77" s="12"/>
      <c r="R77" s="12"/>
      <c r="S77" s="12"/>
      <c r="T77" s="12"/>
      <c r="U77" s="12"/>
      <c r="V77" s="12"/>
      <c r="W77" s="12"/>
      <c r="X77" s="12"/>
      <c r="Y77" s="12"/>
      <c r="Z77" s="12"/>
    </row>
    <row r="78" spans="2:26" ht="57" customHeight="1">
      <c r="B78" s="24"/>
      <c r="C78" s="72">
        <f t="shared" si="9"/>
      </c>
      <c r="D78" s="117"/>
      <c r="E78" s="118"/>
      <c r="F78" s="118"/>
      <c r="G78" s="118"/>
      <c r="H78" s="118"/>
      <c r="I78" s="118"/>
      <c r="J78" s="118"/>
      <c r="K78" s="119"/>
      <c r="L78" s="87"/>
      <c r="Q78" s="12"/>
      <c r="R78" s="12"/>
      <c r="S78" s="12"/>
      <c r="T78" s="12"/>
      <c r="U78" s="12"/>
      <c r="V78" s="12"/>
      <c r="W78" s="12"/>
      <c r="X78" s="12"/>
      <c r="Y78" s="12"/>
      <c r="Z78" s="12"/>
    </row>
    <row r="79" spans="2:26" ht="57" customHeight="1">
      <c r="B79" s="24"/>
      <c r="C79" s="72">
        <f t="shared" si="9"/>
      </c>
      <c r="D79" s="117"/>
      <c r="E79" s="118"/>
      <c r="F79" s="118"/>
      <c r="G79" s="118"/>
      <c r="H79" s="118"/>
      <c r="I79" s="118"/>
      <c r="J79" s="118"/>
      <c r="K79" s="119"/>
      <c r="L79" s="87"/>
      <c r="Q79" s="12"/>
      <c r="R79" s="12"/>
      <c r="S79" s="12"/>
      <c r="T79" s="12"/>
      <c r="U79" s="12"/>
      <c r="V79" s="12"/>
      <c r="W79" s="12"/>
      <c r="X79" s="12"/>
      <c r="Y79" s="12"/>
      <c r="Z79" s="12"/>
    </row>
    <row r="80" spans="2:12" ht="13.5" thickBot="1">
      <c r="B80" s="35"/>
      <c r="C80" s="73"/>
      <c r="D80" s="95"/>
      <c r="E80" s="95"/>
      <c r="F80" s="95"/>
      <c r="G80" s="95"/>
      <c r="H80" s="95"/>
      <c r="I80" s="95"/>
      <c r="J80" s="95"/>
      <c r="K80" s="95"/>
      <c r="L80" s="96"/>
    </row>
  </sheetData>
  <sheetProtection selectLockedCells="1"/>
  <mergeCells count="70">
    <mergeCell ref="D7:K7"/>
    <mergeCell ref="D22:K22"/>
    <mergeCell ref="G23:I23"/>
    <mergeCell ref="J23:J24"/>
    <mergeCell ref="K23:K24"/>
    <mergeCell ref="D37:K37"/>
    <mergeCell ref="D8:F8"/>
    <mergeCell ref="G8:I8"/>
    <mergeCell ref="J8:J9"/>
    <mergeCell ref="K8:K9"/>
    <mergeCell ref="D23:F23"/>
    <mergeCell ref="C52:K52"/>
    <mergeCell ref="D70:K70"/>
    <mergeCell ref="D71:K71"/>
    <mergeCell ref="D38:F38"/>
    <mergeCell ref="G38:I38"/>
    <mergeCell ref="J38:J39"/>
    <mergeCell ref="K38:K39"/>
    <mergeCell ref="D55:E55"/>
    <mergeCell ref="D56:E56"/>
    <mergeCell ref="D57:E57"/>
    <mergeCell ref="D77:K77"/>
    <mergeCell ref="D78:K78"/>
    <mergeCell ref="D79:K79"/>
    <mergeCell ref="D72:K72"/>
    <mergeCell ref="D73:K73"/>
    <mergeCell ref="D74:K74"/>
    <mergeCell ref="D75:K75"/>
    <mergeCell ref="D58:E58"/>
    <mergeCell ref="D59:E59"/>
    <mergeCell ref="D60:E60"/>
    <mergeCell ref="D76:K76"/>
    <mergeCell ref="D61:E61"/>
    <mergeCell ref="D62:E62"/>
    <mergeCell ref="D63:E63"/>
    <mergeCell ref="D64:E64"/>
    <mergeCell ref="D65:E65"/>
    <mergeCell ref="F61:G61"/>
    <mergeCell ref="F62:G62"/>
    <mergeCell ref="F63:G63"/>
    <mergeCell ref="F59:G59"/>
    <mergeCell ref="F55:G55"/>
    <mergeCell ref="F56:G56"/>
    <mergeCell ref="F57:G57"/>
    <mergeCell ref="F58:G58"/>
    <mergeCell ref="F60:G60"/>
    <mergeCell ref="F64:G64"/>
    <mergeCell ref="F65:G65"/>
    <mergeCell ref="H55:I55"/>
    <mergeCell ref="J55:K55"/>
    <mergeCell ref="H64:I64"/>
    <mergeCell ref="H65:I65"/>
    <mergeCell ref="J64:K64"/>
    <mergeCell ref="J65:K65"/>
    <mergeCell ref="H56:I56"/>
    <mergeCell ref="H57:I57"/>
    <mergeCell ref="H58:I58"/>
    <mergeCell ref="H59:I59"/>
    <mergeCell ref="H60:I60"/>
    <mergeCell ref="H61:I61"/>
    <mergeCell ref="H62:I62"/>
    <mergeCell ref="H63:I63"/>
    <mergeCell ref="J62:K62"/>
    <mergeCell ref="J63:K63"/>
    <mergeCell ref="J56:K56"/>
    <mergeCell ref="J57:K57"/>
    <mergeCell ref="J58:K58"/>
    <mergeCell ref="J59:K59"/>
    <mergeCell ref="J60:K60"/>
    <mergeCell ref="J61:K61"/>
  </mergeCells>
  <dataValidations count="1">
    <dataValidation type="list" allowBlank="1" showInputMessage="1" showErrorMessage="1" sqref="D56:E65">
      <formula1>YN</formula1>
    </dataValidation>
  </dataValidations>
  <printOptions/>
  <pageMargins left="0.787401575" right="0.787401575" top="0.984251969" bottom="0.984251969" header="0.5" footer="0.5"/>
  <pageSetup fitToHeight="2" horizontalDpi="600" verticalDpi="600" orientation="portrait" scale="76" r:id="rId2"/>
  <headerFooter alignWithMargins="0">
    <oddFooter>&amp;R&amp;"Arial,Bold"&amp;8Room Need Estimator&amp;"Arial,Regular"&amp;10
&amp;8&amp;A
&amp;D
&amp;P of &amp;N</oddFooter>
  </headerFooter>
  <rowBreaks count="1" manualBreakCount="1">
    <brk id="53" min="1" max="11" man="1"/>
  </rowBreaks>
  <ignoredErrors>
    <ignoredError sqref="J20" formula="1"/>
  </ignoredErrors>
  <legacyDrawingHF r:id="rId1"/>
</worksheet>
</file>

<file path=xl/worksheets/sheet7.xml><?xml version="1.0" encoding="utf-8"?>
<worksheet xmlns="http://schemas.openxmlformats.org/spreadsheetml/2006/main" xmlns:r="http://schemas.openxmlformats.org/officeDocument/2006/relationships">
  <sheetPr codeName="Sheet6"/>
  <dimension ref="A2:K366"/>
  <sheetViews>
    <sheetView zoomScalePageLayoutView="0" workbookViewId="0" topLeftCell="A1">
      <selection activeCell="H15" sqref="H15"/>
    </sheetView>
  </sheetViews>
  <sheetFormatPr defaultColWidth="9.140625" defaultRowHeight="12.75"/>
  <sheetData>
    <row r="2" spans="1:8" ht="12.75">
      <c r="A2">
        <v>2008</v>
      </c>
      <c r="B2" s="3">
        <v>0.01</v>
      </c>
      <c r="C2">
        <v>1</v>
      </c>
      <c r="D2" t="s">
        <v>10</v>
      </c>
      <c r="E2" t="s">
        <v>12</v>
      </c>
      <c r="G2" s="5">
        <v>0</v>
      </c>
      <c r="H2" t="s">
        <v>69</v>
      </c>
    </row>
    <row r="3" spans="1:11" ht="12.75">
      <c r="A3">
        <v>2009</v>
      </c>
      <c r="B3" s="3">
        <v>0.02</v>
      </c>
      <c r="C3">
        <v>2</v>
      </c>
      <c r="D3" t="s">
        <v>11</v>
      </c>
      <c r="E3" t="s">
        <v>12</v>
      </c>
      <c r="G3" s="5">
        <v>0.05</v>
      </c>
      <c r="H3" t="s">
        <v>12</v>
      </c>
      <c r="K3" t="s">
        <v>10</v>
      </c>
    </row>
    <row r="4" spans="1:11" ht="12.75">
      <c r="A4">
        <v>2010</v>
      </c>
      <c r="B4" s="3">
        <v>0.03</v>
      </c>
      <c r="C4">
        <v>3</v>
      </c>
      <c r="E4" t="s">
        <v>13</v>
      </c>
      <c r="G4" s="5">
        <v>0.1</v>
      </c>
      <c r="H4" t="s">
        <v>13</v>
      </c>
      <c r="K4" t="s">
        <v>11</v>
      </c>
    </row>
    <row r="5" spans="1:8" ht="12.75">
      <c r="A5">
        <v>2011</v>
      </c>
      <c r="B5" s="3">
        <v>0.04</v>
      </c>
      <c r="C5">
        <v>4</v>
      </c>
      <c r="E5" t="s">
        <v>14</v>
      </c>
      <c r="G5" s="5">
        <v>0.15</v>
      </c>
      <c r="H5" t="s">
        <v>14</v>
      </c>
    </row>
    <row r="6" spans="1:8" ht="12.75">
      <c r="A6">
        <v>2012</v>
      </c>
      <c r="B6" s="3">
        <v>0.05</v>
      </c>
      <c r="C6">
        <v>5</v>
      </c>
      <c r="E6" t="s">
        <v>15</v>
      </c>
      <c r="G6" s="5">
        <v>0.2</v>
      </c>
      <c r="H6" t="s">
        <v>15</v>
      </c>
    </row>
    <row r="7" spans="1:8" ht="12.75">
      <c r="A7">
        <v>2013</v>
      </c>
      <c r="B7" s="3">
        <v>0.06</v>
      </c>
      <c r="C7">
        <v>6</v>
      </c>
      <c r="E7" t="s">
        <v>16</v>
      </c>
      <c r="G7" s="5">
        <v>0.25</v>
      </c>
      <c r="H7" t="s">
        <v>16</v>
      </c>
    </row>
    <row r="8" spans="1:8" ht="12.75">
      <c r="A8">
        <v>2014</v>
      </c>
      <c r="B8" s="3">
        <v>0.07</v>
      </c>
      <c r="C8">
        <v>7</v>
      </c>
      <c r="E8" t="s">
        <v>17</v>
      </c>
      <c r="G8" s="5">
        <v>0.3</v>
      </c>
      <c r="H8" t="s">
        <v>17</v>
      </c>
    </row>
    <row r="9" spans="1:7" ht="12.75">
      <c r="A9">
        <v>2015</v>
      </c>
      <c r="B9" s="3">
        <v>0.08</v>
      </c>
      <c r="C9">
        <v>8</v>
      </c>
      <c r="G9" s="5">
        <v>0.35</v>
      </c>
    </row>
    <row r="10" spans="1:7" ht="12.75">
      <c r="A10">
        <v>2016</v>
      </c>
      <c r="B10" s="3">
        <v>0.09</v>
      </c>
      <c r="C10">
        <v>9</v>
      </c>
      <c r="G10" s="5">
        <v>0.4</v>
      </c>
    </row>
    <row r="11" spans="1:7" ht="12.75">
      <c r="A11">
        <v>2017</v>
      </c>
      <c r="B11" s="3">
        <v>0.1</v>
      </c>
      <c r="C11">
        <v>10</v>
      </c>
      <c r="G11" s="5">
        <v>0.45</v>
      </c>
    </row>
    <row r="12" spans="1:7" ht="12.75">
      <c r="A12">
        <v>2018</v>
      </c>
      <c r="B12" s="3">
        <v>0.11</v>
      </c>
      <c r="C12">
        <v>11</v>
      </c>
      <c r="G12" s="5">
        <v>0.5</v>
      </c>
    </row>
    <row r="13" spans="1:7" ht="12.75">
      <c r="A13">
        <v>2019</v>
      </c>
      <c r="B13" s="3">
        <v>0.12</v>
      </c>
      <c r="C13">
        <v>12</v>
      </c>
      <c r="G13" s="5">
        <v>0.55</v>
      </c>
    </row>
    <row r="14" spans="1:7" ht="12.75">
      <c r="A14">
        <v>2020</v>
      </c>
      <c r="B14" s="3">
        <v>0.13</v>
      </c>
      <c r="C14">
        <v>13</v>
      </c>
      <c r="G14" s="5">
        <v>0.6</v>
      </c>
    </row>
    <row r="15" spans="1:7" ht="12.75">
      <c r="A15">
        <v>2021</v>
      </c>
      <c r="B15" s="3">
        <v>0.14</v>
      </c>
      <c r="C15">
        <v>14</v>
      </c>
      <c r="G15" s="5">
        <v>0.65</v>
      </c>
    </row>
    <row r="16" spans="1:7" ht="12.75">
      <c r="A16">
        <v>2022</v>
      </c>
      <c r="B16" s="3">
        <v>0.15</v>
      </c>
      <c r="C16">
        <v>15</v>
      </c>
      <c r="G16" s="5">
        <v>0.7</v>
      </c>
    </row>
    <row r="17" spans="1:7" ht="12.75">
      <c r="A17">
        <v>2023</v>
      </c>
      <c r="B17" s="3">
        <v>0.16</v>
      </c>
      <c r="C17">
        <v>16</v>
      </c>
      <c r="G17" s="5">
        <v>0.75</v>
      </c>
    </row>
    <row r="18" spans="1:7" ht="12.75">
      <c r="A18">
        <v>2024</v>
      </c>
      <c r="B18" s="3">
        <v>0.17</v>
      </c>
      <c r="C18">
        <v>17</v>
      </c>
      <c r="G18" s="5">
        <v>0.8</v>
      </c>
    </row>
    <row r="19" spans="1:7" ht="12.75">
      <c r="A19">
        <v>2025</v>
      </c>
      <c r="B19" s="3">
        <v>0.18</v>
      </c>
      <c r="C19">
        <v>18</v>
      </c>
      <c r="G19" s="5">
        <v>0.85</v>
      </c>
    </row>
    <row r="20" spans="1:7" ht="12.75">
      <c r="A20">
        <v>2026</v>
      </c>
      <c r="B20" s="3">
        <v>0.19</v>
      </c>
      <c r="C20">
        <v>19</v>
      </c>
      <c r="G20" s="5">
        <v>0.9</v>
      </c>
    </row>
    <row r="21" spans="1:7" ht="12.75">
      <c r="A21">
        <v>2027</v>
      </c>
      <c r="B21" s="3">
        <v>0.2</v>
      </c>
      <c r="C21">
        <v>20</v>
      </c>
      <c r="G21" s="5">
        <v>0.95</v>
      </c>
    </row>
    <row r="22" spans="1:7" ht="12.75">
      <c r="A22">
        <v>2028</v>
      </c>
      <c r="B22" s="3">
        <v>0.21</v>
      </c>
      <c r="C22">
        <v>21</v>
      </c>
      <c r="G22" s="5">
        <v>1</v>
      </c>
    </row>
    <row r="23" spans="1:3" ht="12.75">
      <c r="A23">
        <v>2029</v>
      </c>
      <c r="B23" s="3">
        <v>0.22</v>
      </c>
      <c r="C23">
        <v>22</v>
      </c>
    </row>
    <row r="24" spans="1:3" ht="12.75">
      <c r="A24">
        <v>2030</v>
      </c>
      <c r="B24" s="3">
        <v>0.23</v>
      </c>
      <c r="C24">
        <v>23</v>
      </c>
    </row>
    <row r="25" spans="1:3" ht="12.75">
      <c r="A25">
        <v>2031</v>
      </c>
      <c r="B25" s="3">
        <v>0.24</v>
      </c>
      <c r="C25">
        <v>24</v>
      </c>
    </row>
    <row r="26" spans="1:3" ht="12.75">
      <c r="A26">
        <v>2032</v>
      </c>
      <c r="B26" s="3">
        <v>0.25</v>
      </c>
      <c r="C26">
        <v>25</v>
      </c>
    </row>
    <row r="27" spans="1:3" ht="12.75">
      <c r="A27">
        <v>2033</v>
      </c>
      <c r="B27" s="3">
        <v>0.26</v>
      </c>
      <c r="C27">
        <v>26</v>
      </c>
    </row>
    <row r="28" spans="1:3" ht="12.75">
      <c r="A28">
        <v>2034</v>
      </c>
      <c r="B28" s="3">
        <v>0.27</v>
      </c>
      <c r="C28">
        <v>27</v>
      </c>
    </row>
    <row r="29" spans="1:3" ht="12.75">
      <c r="A29">
        <v>2035</v>
      </c>
      <c r="B29" s="3">
        <v>0.28</v>
      </c>
      <c r="C29">
        <v>28</v>
      </c>
    </row>
    <row r="30" spans="1:3" ht="12.75">
      <c r="A30">
        <v>2036</v>
      </c>
      <c r="B30" s="3">
        <v>0.29</v>
      </c>
      <c r="C30">
        <v>29</v>
      </c>
    </row>
    <row r="31" spans="1:3" ht="12.75">
      <c r="A31">
        <v>2037</v>
      </c>
      <c r="B31" s="3">
        <v>0.3</v>
      </c>
      <c r="C31">
        <v>30</v>
      </c>
    </row>
    <row r="32" spans="1:3" ht="12.75">
      <c r="A32">
        <v>2038</v>
      </c>
      <c r="B32" s="3">
        <v>0.31</v>
      </c>
      <c r="C32">
        <v>31</v>
      </c>
    </row>
    <row r="33" spans="1:3" ht="12.75">
      <c r="A33">
        <v>2039</v>
      </c>
      <c r="B33" s="3">
        <v>0.32</v>
      </c>
      <c r="C33">
        <v>32</v>
      </c>
    </row>
    <row r="34" spans="1:3" ht="12.75">
      <c r="A34">
        <v>2040</v>
      </c>
      <c r="B34" s="3">
        <v>0.33</v>
      </c>
      <c r="C34">
        <v>33</v>
      </c>
    </row>
    <row r="35" spans="2:3" ht="12.75">
      <c r="B35" s="3">
        <v>0.34</v>
      </c>
      <c r="C35">
        <v>34</v>
      </c>
    </row>
    <row r="36" spans="2:3" ht="12.75">
      <c r="B36" s="3">
        <v>0.35</v>
      </c>
      <c r="C36">
        <v>35</v>
      </c>
    </row>
    <row r="37" spans="2:3" ht="12.75">
      <c r="B37" s="3">
        <v>0.36</v>
      </c>
      <c r="C37">
        <v>36</v>
      </c>
    </row>
    <row r="38" spans="2:3" ht="12.75">
      <c r="B38" s="3">
        <v>0.37</v>
      </c>
      <c r="C38">
        <v>37</v>
      </c>
    </row>
    <row r="39" spans="2:3" ht="12.75">
      <c r="B39" s="3">
        <v>0.38</v>
      </c>
      <c r="C39">
        <v>38</v>
      </c>
    </row>
    <row r="40" spans="2:3" ht="12.75">
      <c r="B40" s="3">
        <v>0.39</v>
      </c>
      <c r="C40">
        <v>39</v>
      </c>
    </row>
    <row r="41" spans="2:3" ht="12.75">
      <c r="B41" s="3">
        <v>0.4</v>
      </c>
      <c r="C41">
        <v>40</v>
      </c>
    </row>
    <row r="42" spans="2:3" ht="12.75">
      <c r="B42" s="3">
        <v>0.41</v>
      </c>
      <c r="C42">
        <v>41</v>
      </c>
    </row>
    <row r="43" spans="2:3" ht="12.75">
      <c r="B43" s="3">
        <v>0.42</v>
      </c>
      <c r="C43">
        <v>42</v>
      </c>
    </row>
    <row r="44" spans="2:3" ht="12.75">
      <c r="B44" s="3">
        <v>0.43</v>
      </c>
      <c r="C44">
        <v>43</v>
      </c>
    </row>
    <row r="45" spans="2:3" ht="12.75">
      <c r="B45" s="3">
        <v>0.44</v>
      </c>
      <c r="C45">
        <v>44</v>
      </c>
    </row>
    <row r="46" spans="2:3" ht="12.75">
      <c r="B46" s="3">
        <v>0.45</v>
      </c>
      <c r="C46">
        <v>45</v>
      </c>
    </row>
    <row r="47" spans="2:3" ht="12.75">
      <c r="B47" s="3">
        <v>0.46</v>
      </c>
      <c r="C47">
        <v>46</v>
      </c>
    </row>
    <row r="48" spans="2:3" ht="12.75">
      <c r="B48" s="3">
        <v>0.47</v>
      </c>
      <c r="C48">
        <v>47</v>
      </c>
    </row>
    <row r="49" spans="2:3" ht="12.75">
      <c r="B49" s="3">
        <v>0.48</v>
      </c>
      <c r="C49">
        <v>48</v>
      </c>
    </row>
    <row r="50" spans="2:3" ht="12.75">
      <c r="B50" s="3">
        <v>0.49</v>
      </c>
      <c r="C50">
        <v>49</v>
      </c>
    </row>
    <row r="51" spans="2:3" ht="12.75">
      <c r="B51" s="3">
        <v>0.5</v>
      </c>
      <c r="C51">
        <v>50</v>
      </c>
    </row>
    <row r="52" spans="2:3" ht="12.75">
      <c r="B52" s="3">
        <v>0.51</v>
      </c>
      <c r="C52">
        <v>51</v>
      </c>
    </row>
    <row r="53" spans="2:3" ht="12.75">
      <c r="B53" s="3">
        <v>0.52</v>
      </c>
      <c r="C53">
        <v>52</v>
      </c>
    </row>
    <row r="54" spans="2:3" ht="12.75">
      <c r="B54" s="3">
        <v>0.53</v>
      </c>
      <c r="C54">
        <v>53</v>
      </c>
    </row>
    <row r="55" spans="2:3" ht="12.75">
      <c r="B55" s="3">
        <v>0.54</v>
      </c>
      <c r="C55">
        <v>54</v>
      </c>
    </row>
    <row r="56" spans="2:3" ht="12.75">
      <c r="B56" s="3">
        <v>0.55</v>
      </c>
      <c r="C56">
        <v>55</v>
      </c>
    </row>
    <row r="57" spans="2:3" ht="12.75">
      <c r="B57" s="3">
        <v>0.56</v>
      </c>
      <c r="C57">
        <v>56</v>
      </c>
    </row>
    <row r="58" spans="2:3" ht="12.75">
      <c r="B58" s="3">
        <v>0.57</v>
      </c>
      <c r="C58">
        <v>57</v>
      </c>
    </row>
    <row r="59" spans="2:3" ht="12.75">
      <c r="B59" s="3">
        <v>0.58</v>
      </c>
      <c r="C59">
        <v>58</v>
      </c>
    </row>
    <row r="60" spans="2:3" ht="12.75">
      <c r="B60" s="3">
        <v>0.59</v>
      </c>
      <c r="C60">
        <v>59</v>
      </c>
    </row>
    <row r="61" spans="2:3" ht="12.75">
      <c r="B61" s="3">
        <v>0.6</v>
      </c>
      <c r="C61">
        <v>60</v>
      </c>
    </row>
    <row r="62" spans="2:3" ht="12.75">
      <c r="B62" s="3">
        <v>0.61</v>
      </c>
      <c r="C62">
        <v>61</v>
      </c>
    </row>
    <row r="63" spans="2:3" ht="12.75">
      <c r="B63" s="3">
        <v>0.62</v>
      </c>
      <c r="C63">
        <v>62</v>
      </c>
    </row>
    <row r="64" spans="2:3" ht="12.75">
      <c r="B64" s="3">
        <v>0.63</v>
      </c>
      <c r="C64">
        <v>63</v>
      </c>
    </row>
    <row r="65" spans="2:3" ht="12.75">
      <c r="B65" s="3">
        <v>0.64</v>
      </c>
      <c r="C65">
        <v>64</v>
      </c>
    </row>
    <row r="66" spans="2:3" ht="12.75">
      <c r="B66" s="3">
        <v>0.65</v>
      </c>
      <c r="C66">
        <v>65</v>
      </c>
    </row>
    <row r="67" spans="2:3" ht="12.75">
      <c r="B67" s="3">
        <v>0.66</v>
      </c>
      <c r="C67">
        <v>66</v>
      </c>
    </row>
    <row r="68" spans="2:3" ht="12.75">
      <c r="B68" s="3">
        <v>0.67</v>
      </c>
      <c r="C68">
        <v>67</v>
      </c>
    </row>
    <row r="69" spans="2:3" ht="12.75">
      <c r="B69" s="3">
        <v>0.68</v>
      </c>
      <c r="C69">
        <v>68</v>
      </c>
    </row>
    <row r="70" spans="2:3" ht="12.75">
      <c r="B70" s="3">
        <v>0.69</v>
      </c>
      <c r="C70">
        <v>69</v>
      </c>
    </row>
    <row r="71" spans="2:3" ht="12.75">
      <c r="B71" s="3">
        <v>0.7</v>
      </c>
      <c r="C71">
        <v>70</v>
      </c>
    </row>
    <row r="72" spans="2:3" ht="12.75">
      <c r="B72" s="3">
        <v>0.71</v>
      </c>
      <c r="C72">
        <v>71</v>
      </c>
    </row>
    <row r="73" spans="2:3" ht="12.75">
      <c r="B73" s="3">
        <v>0.72</v>
      </c>
      <c r="C73">
        <v>72</v>
      </c>
    </row>
    <row r="74" spans="2:3" ht="12.75">
      <c r="B74" s="3">
        <v>0.73</v>
      </c>
      <c r="C74">
        <v>73</v>
      </c>
    </row>
    <row r="75" spans="2:3" ht="12.75">
      <c r="B75" s="3">
        <v>0.74</v>
      </c>
      <c r="C75">
        <v>74</v>
      </c>
    </row>
    <row r="76" spans="2:3" ht="12.75">
      <c r="B76" s="3">
        <v>0.75</v>
      </c>
      <c r="C76">
        <v>75</v>
      </c>
    </row>
    <row r="77" spans="2:3" ht="12.75">
      <c r="B77" s="3">
        <v>0.76</v>
      </c>
      <c r="C77">
        <v>76</v>
      </c>
    </row>
    <row r="78" spans="2:3" ht="12.75">
      <c r="B78" s="3">
        <v>0.77</v>
      </c>
      <c r="C78">
        <v>77</v>
      </c>
    </row>
    <row r="79" spans="2:3" ht="12.75">
      <c r="B79" s="3">
        <v>0.78</v>
      </c>
      <c r="C79">
        <v>78</v>
      </c>
    </row>
    <row r="80" spans="2:3" ht="12.75">
      <c r="B80" s="3">
        <v>0.79</v>
      </c>
      <c r="C80">
        <v>79</v>
      </c>
    </row>
    <row r="81" spans="2:3" ht="12.75">
      <c r="B81" s="3">
        <v>0.8</v>
      </c>
      <c r="C81">
        <v>80</v>
      </c>
    </row>
    <row r="82" spans="2:3" ht="12.75">
      <c r="B82" s="3">
        <v>0.81</v>
      </c>
      <c r="C82">
        <v>81</v>
      </c>
    </row>
    <row r="83" spans="2:3" ht="12.75">
      <c r="B83" s="3">
        <v>0.82</v>
      </c>
      <c r="C83">
        <v>82</v>
      </c>
    </row>
    <row r="84" spans="2:3" ht="12.75">
      <c r="B84" s="3">
        <v>0.83</v>
      </c>
      <c r="C84">
        <v>83</v>
      </c>
    </row>
    <row r="85" spans="2:3" ht="12.75">
      <c r="B85" s="3">
        <v>0.84</v>
      </c>
      <c r="C85">
        <v>84</v>
      </c>
    </row>
    <row r="86" spans="2:3" ht="12.75">
      <c r="B86" s="3">
        <v>0.85</v>
      </c>
      <c r="C86">
        <v>85</v>
      </c>
    </row>
    <row r="87" spans="2:3" ht="12.75">
      <c r="B87" s="3">
        <v>0.86</v>
      </c>
      <c r="C87">
        <v>86</v>
      </c>
    </row>
    <row r="88" spans="2:3" ht="12.75">
      <c r="B88" s="3">
        <v>0.87</v>
      </c>
      <c r="C88">
        <v>87</v>
      </c>
    </row>
    <row r="89" spans="2:3" ht="12.75">
      <c r="B89" s="3">
        <v>0.88</v>
      </c>
      <c r="C89">
        <v>88</v>
      </c>
    </row>
    <row r="90" spans="2:3" ht="12.75">
      <c r="B90" s="3">
        <v>0.89</v>
      </c>
      <c r="C90">
        <v>89</v>
      </c>
    </row>
    <row r="91" spans="2:3" ht="12.75">
      <c r="B91" s="3">
        <v>0.9</v>
      </c>
      <c r="C91">
        <v>90</v>
      </c>
    </row>
    <row r="92" spans="2:3" ht="12.75">
      <c r="B92" s="3">
        <v>0.91</v>
      </c>
      <c r="C92">
        <v>91</v>
      </c>
    </row>
    <row r="93" spans="2:3" ht="12.75">
      <c r="B93" s="3">
        <v>0.92</v>
      </c>
      <c r="C93">
        <v>92</v>
      </c>
    </row>
    <row r="94" spans="2:3" ht="12.75">
      <c r="B94" s="3">
        <v>0.93</v>
      </c>
      <c r="C94">
        <v>93</v>
      </c>
    </row>
    <row r="95" spans="2:3" ht="12.75">
      <c r="B95" s="3">
        <v>0.94</v>
      </c>
      <c r="C95">
        <v>94</v>
      </c>
    </row>
    <row r="96" spans="2:3" ht="12.75">
      <c r="B96" s="3">
        <v>0.95</v>
      </c>
      <c r="C96">
        <v>95</v>
      </c>
    </row>
    <row r="97" spans="2:3" ht="12.75">
      <c r="B97" s="3">
        <v>0.96</v>
      </c>
      <c r="C97">
        <v>96</v>
      </c>
    </row>
    <row r="98" spans="2:3" ht="12.75">
      <c r="B98" s="3">
        <v>0.97</v>
      </c>
      <c r="C98">
        <v>97</v>
      </c>
    </row>
    <row r="99" spans="2:3" ht="12.75">
      <c r="B99" s="3">
        <v>0.98</v>
      </c>
      <c r="C99">
        <v>98</v>
      </c>
    </row>
    <row r="100" spans="2:3" ht="12.75">
      <c r="B100" s="3">
        <v>0.99</v>
      </c>
      <c r="C100">
        <v>99</v>
      </c>
    </row>
    <row r="101" spans="2:3" ht="12.75">
      <c r="B101" s="3">
        <v>1</v>
      </c>
      <c r="C101">
        <v>100</v>
      </c>
    </row>
    <row r="102" ht="12.75">
      <c r="C102">
        <v>101</v>
      </c>
    </row>
    <row r="103" ht="12.75">
      <c r="C103">
        <v>102</v>
      </c>
    </row>
    <row r="104" ht="12.75">
      <c r="C104">
        <v>103</v>
      </c>
    </row>
    <row r="105" ht="12.75">
      <c r="C105">
        <v>104</v>
      </c>
    </row>
    <row r="106" ht="12.75">
      <c r="C106">
        <v>105</v>
      </c>
    </row>
    <row r="107" ht="12.75">
      <c r="C107">
        <v>106</v>
      </c>
    </row>
    <row r="108" ht="12.75">
      <c r="C108">
        <v>107</v>
      </c>
    </row>
    <row r="109" ht="12.75">
      <c r="C109">
        <v>108</v>
      </c>
    </row>
    <row r="110" ht="12.75">
      <c r="C110">
        <v>109</v>
      </c>
    </row>
    <row r="111" ht="12.75">
      <c r="C111">
        <v>110</v>
      </c>
    </row>
    <row r="112" ht="12.75">
      <c r="C112">
        <v>111</v>
      </c>
    </row>
    <row r="113" ht="12.75">
      <c r="C113">
        <v>112</v>
      </c>
    </row>
    <row r="114" ht="12.75">
      <c r="C114">
        <v>113</v>
      </c>
    </row>
    <row r="115" ht="12.75">
      <c r="C115">
        <v>114</v>
      </c>
    </row>
    <row r="116" ht="12.75">
      <c r="C116">
        <v>115</v>
      </c>
    </row>
    <row r="117" ht="12.75">
      <c r="C117">
        <v>116</v>
      </c>
    </row>
    <row r="118" ht="12.75">
      <c r="C118">
        <v>117</v>
      </c>
    </row>
    <row r="119" ht="12.75">
      <c r="C119">
        <v>118</v>
      </c>
    </row>
    <row r="120" ht="12.75">
      <c r="C120">
        <v>119</v>
      </c>
    </row>
    <row r="121" ht="12.75">
      <c r="C121">
        <v>120</v>
      </c>
    </row>
    <row r="122" ht="12.75">
      <c r="C122">
        <v>121</v>
      </c>
    </row>
    <row r="123" ht="12.75">
      <c r="C123">
        <v>122</v>
      </c>
    </row>
    <row r="124" ht="12.75">
      <c r="C124">
        <v>123</v>
      </c>
    </row>
    <row r="125" ht="12.75">
      <c r="C125">
        <v>124</v>
      </c>
    </row>
    <row r="126" ht="12.75">
      <c r="C126">
        <v>125</v>
      </c>
    </row>
    <row r="127" ht="12.75">
      <c r="C127">
        <v>126</v>
      </c>
    </row>
    <row r="128" ht="12.75">
      <c r="C128">
        <v>127</v>
      </c>
    </row>
    <row r="129" ht="12.75">
      <c r="C129">
        <v>128</v>
      </c>
    </row>
    <row r="130" ht="12.75">
      <c r="C130">
        <v>129</v>
      </c>
    </row>
    <row r="131" ht="12.75">
      <c r="C131">
        <v>130</v>
      </c>
    </row>
    <row r="132" ht="12.75">
      <c r="C132">
        <v>131</v>
      </c>
    </row>
    <row r="133" ht="12.75">
      <c r="C133">
        <v>132</v>
      </c>
    </row>
    <row r="134" ht="12.75">
      <c r="C134">
        <v>133</v>
      </c>
    </row>
    <row r="135" ht="12.75">
      <c r="C135">
        <v>134</v>
      </c>
    </row>
    <row r="136" ht="12.75">
      <c r="C136">
        <v>135</v>
      </c>
    </row>
    <row r="137" ht="12.75">
      <c r="C137">
        <v>136</v>
      </c>
    </row>
    <row r="138" ht="12.75">
      <c r="C138">
        <v>137</v>
      </c>
    </row>
    <row r="139" ht="12.75">
      <c r="C139">
        <v>138</v>
      </c>
    </row>
    <row r="140" ht="12.75">
      <c r="C140">
        <v>139</v>
      </c>
    </row>
    <row r="141" ht="12.75">
      <c r="C141">
        <v>140</v>
      </c>
    </row>
    <row r="142" ht="12.75">
      <c r="C142">
        <v>141</v>
      </c>
    </row>
    <row r="143" ht="12.75">
      <c r="C143">
        <v>142</v>
      </c>
    </row>
    <row r="144" ht="12.75">
      <c r="C144">
        <v>143</v>
      </c>
    </row>
    <row r="145" ht="12.75">
      <c r="C145">
        <v>144</v>
      </c>
    </row>
    <row r="146" ht="12.75">
      <c r="C146">
        <v>145</v>
      </c>
    </row>
    <row r="147" ht="12.75">
      <c r="C147">
        <v>146</v>
      </c>
    </row>
    <row r="148" ht="12.75">
      <c r="C148">
        <v>147</v>
      </c>
    </row>
    <row r="149" ht="12.75">
      <c r="C149">
        <v>148</v>
      </c>
    </row>
    <row r="150" ht="12.75">
      <c r="C150">
        <v>149</v>
      </c>
    </row>
    <row r="151" ht="12.75">
      <c r="C151">
        <v>150</v>
      </c>
    </row>
    <row r="152" ht="12.75">
      <c r="C152">
        <v>151</v>
      </c>
    </row>
    <row r="153" ht="12.75">
      <c r="C153">
        <v>152</v>
      </c>
    </row>
    <row r="154" ht="12.75">
      <c r="C154">
        <v>153</v>
      </c>
    </row>
    <row r="155" ht="12.75">
      <c r="C155">
        <v>154</v>
      </c>
    </row>
    <row r="156" ht="12.75">
      <c r="C156">
        <v>155</v>
      </c>
    </row>
    <row r="157" ht="12.75">
      <c r="C157">
        <v>156</v>
      </c>
    </row>
    <row r="158" ht="12.75">
      <c r="C158">
        <v>157</v>
      </c>
    </row>
    <row r="159" ht="12.75">
      <c r="C159">
        <v>158</v>
      </c>
    </row>
    <row r="160" ht="12.75">
      <c r="C160">
        <v>159</v>
      </c>
    </row>
    <row r="161" ht="12.75">
      <c r="C161">
        <v>160</v>
      </c>
    </row>
    <row r="162" ht="12.75">
      <c r="C162">
        <v>161</v>
      </c>
    </row>
    <row r="163" ht="12.75">
      <c r="C163">
        <v>162</v>
      </c>
    </row>
    <row r="164" ht="12.75">
      <c r="C164">
        <v>163</v>
      </c>
    </row>
    <row r="165" ht="12.75">
      <c r="C165">
        <v>164</v>
      </c>
    </row>
    <row r="166" ht="12.75">
      <c r="C166">
        <v>165</v>
      </c>
    </row>
    <row r="167" ht="12.75">
      <c r="C167">
        <v>166</v>
      </c>
    </row>
    <row r="168" ht="12.75">
      <c r="C168">
        <v>167</v>
      </c>
    </row>
    <row r="169" ht="12.75">
      <c r="C169">
        <v>168</v>
      </c>
    </row>
    <row r="170" ht="12.75">
      <c r="C170">
        <v>169</v>
      </c>
    </row>
    <row r="171" ht="12.75">
      <c r="C171">
        <v>170</v>
      </c>
    </row>
    <row r="172" ht="12.75">
      <c r="C172">
        <v>171</v>
      </c>
    </row>
    <row r="173" ht="12.75">
      <c r="C173">
        <v>172</v>
      </c>
    </row>
    <row r="174" ht="12.75">
      <c r="C174">
        <v>173</v>
      </c>
    </row>
    <row r="175" ht="12.75">
      <c r="C175">
        <v>174</v>
      </c>
    </row>
    <row r="176" ht="12.75">
      <c r="C176">
        <v>175</v>
      </c>
    </row>
    <row r="177" ht="12.75">
      <c r="C177">
        <v>176</v>
      </c>
    </row>
    <row r="178" ht="12.75">
      <c r="C178">
        <v>177</v>
      </c>
    </row>
    <row r="179" ht="12.75">
      <c r="C179">
        <v>178</v>
      </c>
    </row>
    <row r="180" ht="12.75">
      <c r="C180">
        <v>179</v>
      </c>
    </row>
    <row r="181" ht="12.75">
      <c r="C181">
        <v>180</v>
      </c>
    </row>
    <row r="182" ht="12.75">
      <c r="C182">
        <v>181</v>
      </c>
    </row>
    <row r="183" ht="12.75">
      <c r="C183">
        <v>182</v>
      </c>
    </row>
    <row r="184" ht="12.75">
      <c r="C184">
        <v>183</v>
      </c>
    </row>
    <row r="185" ht="12.75">
      <c r="C185">
        <v>184</v>
      </c>
    </row>
    <row r="186" ht="12.75">
      <c r="C186">
        <v>185</v>
      </c>
    </row>
    <row r="187" ht="12.75">
      <c r="C187">
        <v>186</v>
      </c>
    </row>
    <row r="188" ht="12.75">
      <c r="C188">
        <v>187</v>
      </c>
    </row>
    <row r="189" ht="12.75">
      <c r="C189">
        <v>188</v>
      </c>
    </row>
    <row r="190" ht="12.75">
      <c r="C190">
        <v>189</v>
      </c>
    </row>
    <row r="191" ht="12.75">
      <c r="C191">
        <v>190</v>
      </c>
    </row>
    <row r="192" ht="12.75">
      <c r="C192">
        <v>191</v>
      </c>
    </row>
    <row r="193" ht="12.75">
      <c r="C193">
        <v>192</v>
      </c>
    </row>
    <row r="194" ht="12.75">
      <c r="C194">
        <v>193</v>
      </c>
    </row>
    <row r="195" ht="12.75">
      <c r="C195">
        <v>194</v>
      </c>
    </row>
    <row r="196" ht="12.75">
      <c r="C196">
        <v>195</v>
      </c>
    </row>
    <row r="197" ht="12.75">
      <c r="C197">
        <v>196</v>
      </c>
    </row>
    <row r="198" ht="12.75">
      <c r="C198">
        <v>197</v>
      </c>
    </row>
    <row r="199" ht="12.75">
      <c r="C199">
        <v>198</v>
      </c>
    </row>
    <row r="200" ht="12.75">
      <c r="C200">
        <v>199</v>
      </c>
    </row>
    <row r="201" ht="12.75">
      <c r="C201">
        <v>200</v>
      </c>
    </row>
    <row r="202" ht="12.75">
      <c r="C202">
        <v>201</v>
      </c>
    </row>
    <row r="203" ht="12.75">
      <c r="C203">
        <v>202</v>
      </c>
    </row>
    <row r="204" ht="12.75">
      <c r="C204">
        <v>203</v>
      </c>
    </row>
    <row r="205" ht="12.75">
      <c r="C205">
        <v>204</v>
      </c>
    </row>
    <row r="206" ht="12.75">
      <c r="C206">
        <v>205</v>
      </c>
    </row>
    <row r="207" ht="12.75">
      <c r="C207">
        <v>206</v>
      </c>
    </row>
    <row r="208" ht="12.75">
      <c r="C208">
        <v>207</v>
      </c>
    </row>
    <row r="209" ht="12.75">
      <c r="C209">
        <v>208</v>
      </c>
    </row>
    <row r="210" ht="12.75">
      <c r="C210">
        <v>209</v>
      </c>
    </row>
    <row r="211" ht="12.75">
      <c r="C211">
        <v>210</v>
      </c>
    </row>
    <row r="212" ht="12.75">
      <c r="C212">
        <v>211</v>
      </c>
    </row>
    <row r="213" ht="12.75">
      <c r="C213">
        <v>212</v>
      </c>
    </row>
    <row r="214" ht="12.75">
      <c r="C214">
        <v>213</v>
      </c>
    </row>
    <row r="215" ht="12.75">
      <c r="C215">
        <v>214</v>
      </c>
    </row>
    <row r="216" ht="12.75">
      <c r="C216">
        <v>215</v>
      </c>
    </row>
    <row r="217" ht="12.75">
      <c r="C217">
        <v>216</v>
      </c>
    </row>
    <row r="218" ht="12.75">
      <c r="C218">
        <v>217</v>
      </c>
    </row>
    <row r="219" ht="12.75">
      <c r="C219">
        <v>218</v>
      </c>
    </row>
    <row r="220" ht="12.75">
      <c r="C220">
        <v>219</v>
      </c>
    </row>
    <row r="221" ht="12.75">
      <c r="C221">
        <v>220</v>
      </c>
    </row>
    <row r="222" ht="12.75">
      <c r="C222">
        <v>221</v>
      </c>
    </row>
    <row r="223" ht="12.75">
      <c r="C223">
        <v>222</v>
      </c>
    </row>
    <row r="224" ht="12.75">
      <c r="C224">
        <v>223</v>
      </c>
    </row>
    <row r="225" ht="12.75">
      <c r="C225">
        <v>224</v>
      </c>
    </row>
    <row r="226" ht="12.75">
      <c r="C226">
        <v>225</v>
      </c>
    </row>
    <row r="227" ht="12.75">
      <c r="C227">
        <v>226</v>
      </c>
    </row>
    <row r="228" ht="12.75">
      <c r="C228">
        <v>227</v>
      </c>
    </row>
    <row r="229" ht="12.75">
      <c r="C229">
        <v>228</v>
      </c>
    </row>
    <row r="230" ht="12.75">
      <c r="C230">
        <v>229</v>
      </c>
    </row>
    <row r="231" ht="12.75">
      <c r="C231">
        <v>230</v>
      </c>
    </row>
    <row r="232" ht="12.75">
      <c r="C232">
        <v>231</v>
      </c>
    </row>
    <row r="233" ht="12.75">
      <c r="C233">
        <v>232</v>
      </c>
    </row>
    <row r="234" ht="12.75">
      <c r="C234">
        <v>233</v>
      </c>
    </row>
    <row r="235" ht="12.75">
      <c r="C235">
        <v>234</v>
      </c>
    </row>
    <row r="236" ht="12.75">
      <c r="C236">
        <v>235</v>
      </c>
    </row>
    <row r="237" ht="12.75">
      <c r="C237">
        <v>236</v>
      </c>
    </row>
    <row r="238" ht="12.75">
      <c r="C238">
        <v>237</v>
      </c>
    </row>
    <row r="239" ht="12.75">
      <c r="C239">
        <v>238</v>
      </c>
    </row>
    <row r="240" ht="12.75">
      <c r="C240">
        <v>239</v>
      </c>
    </row>
    <row r="241" ht="12.75">
      <c r="C241">
        <v>240</v>
      </c>
    </row>
    <row r="242" ht="12.75">
      <c r="C242">
        <v>241</v>
      </c>
    </row>
    <row r="243" ht="12.75">
      <c r="C243">
        <v>242</v>
      </c>
    </row>
    <row r="244" ht="12.75">
      <c r="C244">
        <v>243</v>
      </c>
    </row>
    <row r="245" ht="12.75">
      <c r="C245">
        <v>244</v>
      </c>
    </row>
    <row r="246" ht="12.75">
      <c r="C246">
        <v>245</v>
      </c>
    </row>
    <row r="247" ht="12.75">
      <c r="C247">
        <v>246</v>
      </c>
    </row>
    <row r="248" ht="12.75">
      <c r="C248">
        <v>247</v>
      </c>
    </row>
    <row r="249" ht="12.75">
      <c r="C249">
        <v>248</v>
      </c>
    </row>
    <row r="250" ht="12.75">
      <c r="C250">
        <v>249</v>
      </c>
    </row>
    <row r="251" ht="12.75">
      <c r="C251">
        <v>250</v>
      </c>
    </row>
    <row r="252" ht="12.75">
      <c r="C252">
        <v>251</v>
      </c>
    </row>
    <row r="253" ht="12.75">
      <c r="C253">
        <v>252</v>
      </c>
    </row>
    <row r="254" ht="12.75">
      <c r="C254">
        <v>253</v>
      </c>
    </row>
    <row r="255" ht="12.75">
      <c r="C255">
        <v>254</v>
      </c>
    </row>
    <row r="256" ht="12.75">
      <c r="C256">
        <v>255</v>
      </c>
    </row>
    <row r="257" ht="12.75">
      <c r="C257">
        <v>256</v>
      </c>
    </row>
    <row r="258" ht="12.75">
      <c r="C258">
        <v>257</v>
      </c>
    </row>
    <row r="259" ht="12.75">
      <c r="C259">
        <v>258</v>
      </c>
    </row>
    <row r="260" ht="12.75">
      <c r="C260">
        <v>259</v>
      </c>
    </row>
    <row r="261" ht="12.75">
      <c r="C261">
        <v>260</v>
      </c>
    </row>
    <row r="262" ht="12.75">
      <c r="C262">
        <v>261</v>
      </c>
    </row>
    <row r="263" ht="12.75">
      <c r="C263">
        <v>262</v>
      </c>
    </row>
    <row r="264" ht="12.75">
      <c r="C264">
        <v>263</v>
      </c>
    </row>
    <row r="265" ht="12.75">
      <c r="C265">
        <v>264</v>
      </c>
    </row>
    <row r="266" ht="12.75">
      <c r="C266">
        <v>265</v>
      </c>
    </row>
    <row r="267" ht="12.75">
      <c r="C267">
        <v>266</v>
      </c>
    </row>
    <row r="268" ht="12.75">
      <c r="C268">
        <v>267</v>
      </c>
    </row>
    <row r="269" ht="12.75">
      <c r="C269">
        <v>268</v>
      </c>
    </row>
    <row r="270" ht="12.75">
      <c r="C270">
        <v>269</v>
      </c>
    </row>
    <row r="271" ht="12.75">
      <c r="C271">
        <v>270</v>
      </c>
    </row>
    <row r="272" ht="12.75">
      <c r="C272">
        <v>271</v>
      </c>
    </row>
    <row r="273" ht="12.75">
      <c r="C273">
        <v>272</v>
      </c>
    </row>
    <row r="274" ht="12.75">
      <c r="C274">
        <v>273</v>
      </c>
    </row>
    <row r="275" ht="12.75">
      <c r="C275">
        <v>274</v>
      </c>
    </row>
    <row r="276" ht="12.75">
      <c r="C276">
        <v>275</v>
      </c>
    </row>
    <row r="277" ht="12.75">
      <c r="C277">
        <v>276</v>
      </c>
    </row>
    <row r="278" ht="12.75">
      <c r="C278">
        <v>277</v>
      </c>
    </row>
    <row r="279" ht="12.75">
      <c r="C279">
        <v>278</v>
      </c>
    </row>
    <row r="280" ht="12.75">
      <c r="C280">
        <v>279</v>
      </c>
    </row>
    <row r="281" ht="12.75">
      <c r="C281">
        <v>280</v>
      </c>
    </row>
    <row r="282" ht="12.75">
      <c r="C282">
        <v>281</v>
      </c>
    </row>
    <row r="283" ht="12.75">
      <c r="C283">
        <v>282</v>
      </c>
    </row>
    <row r="284" ht="12.75">
      <c r="C284">
        <v>283</v>
      </c>
    </row>
    <row r="285" ht="12.75">
      <c r="C285">
        <v>284</v>
      </c>
    </row>
    <row r="286" ht="12.75">
      <c r="C286">
        <v>285</v>
      </c>
    </row>
    <row r="287" ht="12.75">
      <c r="C287">
        <v>286</v>
      </c>
    </row>
    <row r="288" ht="12.75">
      <c r="C288">
        <v>287</v>
      </c>
    </row>
    <row r="289" ht="12.75">
      <c r="C289">
        <v>288</v>
      </c>
    </row>
    <row r="290" ht="12.75">
      <c r="C290">
        <v>289</v>
      </c>
    </row>
    <row r="291" ht="12.75">
      <c r="C291">
        <v>290</v>
      </c>
    </row>
    <row r="292" ht="12.75">
      <c r="C292">
        <v>291</v>
      </c>
    </row>
    <row r="293" ht="12.75">
      <c r="C293">
        <v>292</v>
      </c>
    </row>
    <row r="294" ht="12.75">
      <c r="C294">
        <v>293</v>
      </c>
    </row>
    <row r="295" ht="12.75">
      <c r="C295">
        <v>294</v>
      </c>
    </row>
    <row r="296" ht="12.75">
      <c r="C296">
        <v>295</v>
      </c>
    </row>
    <row r="297" ht="12.75">
      <c r="C297">
        <v>296</v>
      </c>
    </row>
    <row r="298" ht="12.75">
      <c r="C298">
        <v>297</v>
      </c>
    </row>
    <row r="299" ht="12.75">
      <c r="C299">
        <v>298</v>
      </c>
    </row>
    <row r="300" ht="12.75">
      <c r="C300">
        <v>299</v>
      </c>
    </row>
    <row r="301" ht="12.75">
      <c r="C301">
        <v>300</v>
      </c>
    </row>
    <row r="302" ht="12.75">
      <c r="C302">
        <v>301</v>
      </c>
    </row>
    <row r="303" ht="12.75">
      <c r="C303">
        <v>302</v>
      </c>
    </row>
    <row r="304" ht="12.75">
      <c r="C304">
        <v>303</v>
      </c>
    </row>
    <row r="305" ht="12.75">
      <c r="C305">
        <v>304</v>
      </c>
    </row>
    <row r="306" ht="12.75">
      <c r="C306">
        <v>305</v>
      </c>
    </row>
    <row r="307" ht="12.75">
      <c r="C307">
        <v>306</v>
      </c>
    </row>
    <row r="308" ht="12.75">
      <c r="C308">
        <v>307</v>
      </c>
    </row>
    <row r="309" ht="12.75">
      <c r="C309">
        <v>308</v>
      </c>
    </row>
    <row r="310" ht="12.75">
      <c r="C310">
        <v>309</v>
      </c>
    </row>
    <row r="311" ht="12.75">
      <c r="C311">
        <v>310</v>
      </c>
    </row>
    <row r="312" ht="12.75">
      <c r="C312">
        <v>311</v>
      </c>
    </row>
    <row r="313" ht="12.75">
      <c r="C313">
        <v>312</v>
      </c>
    </row>
    <row r="314" ht="12.75">
      <c r="C314">
        <v>313</v>
      </c>
    </row>
    <row r="315" ht="12.75">
      <c r="C315">
        <v>314</v>
      </c>
    </row>
    <row r="316" ht="12.75">
      <c r="C316">
        <v>315</v>
      </c>
    </row>
    <row r="317" ht="12.75">
      <c r="C317">
        <v>316</v>
      </c>
    </row>
    <row r="318" ht="12.75">
      <c r="C318">
        <v>317</v>
      </c>
    </row>
    <row r="319" ht="12.75">
      <c r="C319">
        <v>318</v>
      </c>
    </row>
    <row r="320" ht="12.75">
      <c r="C320">
        <v>319</v>
      </c>
    </row>
    <row r="321" ht="12.75">
      <c r="C321">
        <v>320</v>
      </c>
    </row>
    <row r="322" ht="12.75">
      <c r="C322">
        <v>321</v>
      </c>
    </row>
    <row r="323" ht="12.75">
      <c r="C323">
        <v>322</v>
      </c>
    </row>
    <row r="324" ht="12.75">
      <c r="C324">
        <v>323</v>
      </c>
    </row>
    <row r="325" ht="12.75">
      <c r="C325">
        <v>324</v>
      </c>
    </row>
    <row r="326" ht="12.75">
      <c r="C326">
        <v>325</v>
      </c>
    </row>
    <row r="327" ht="12.75">
      <c r="C327">
        <v>326</v>
      </c>
    </row>
    <row r="328" ht="12.75">
      <c r="C328">
        <v>327</v>
      </c>
    </row>
    <row r="329" ht="12.75">
      <c r="C329">
        <v>328</v>
      </c>
    </row>
    <row r="330" ht="12.75">
      <c r="C330">
        <v>329</v>
      </c>
    </row>
    <row r="331" ht="12.75">
      <c r="C331">
        <v>330</v>
      </c>
    </row>
    <row r="332" ht="12.75">
      <c r="C332">
        <v>331</v>
      </c>
    </row>
    <row r="333" ht="12.75">
      <c r="C333">
        <v>332</v>
      </c>
    </row>
    <row r="334" ht="12.75">
      <c r="C334">
        <v>333</v>
      </c>
    </row>
    <row r="335" ht="12.75">
      <c r="C335">
        <v>334</v>
      </c>
    </row>
    <row r="336" ht="12.75">
      <c r="C336">
        <v>335</v>
      </c>
    </row>
    <row r="337" ht="12.75">
      <c r="C337">
        <v>336</v>
      </c>
    </row>
    <row r="338" ht="12.75">
      <c r="C338">
        <v>337</v>
      </c>
    </row>
    <row r="339" ht="12.75">
      <c r="C339">
        <v>338</v>
      </c>
    </row>
    <row r="340" ht="12.75">
      <c r="C340">
        <v>339</v>
      </c>
    </row>
    <row r="341" ht="12.75">
      <c r="C341">
        <v>340</v>
      </c>
    </row>
    <row r="342" ht="12.75">
      <c r="C342">
        <v>341</v>
      </c>
    </row>
    <row r="343" ht="12.75">
      <c r="C343">
        <v>342</v>
      </c>
    </row>
    <row r="344" ht="12.75">
      <c r="C344">
        <v>343</v>
      </c>
    </row>
    <row r="345" ht="12.75">
      <c r="C345">
        <v>344</v>
      </c>
    </row>
    <row r="346" ht="12.75">
      <c r="C346">
        <v>345</v>
      </c>
    </row>
    <row r="347" ht="12.75">
      <c r="C347">
        <v>346</v>
      </c>
    </row>
    <row r="348" ht="12.75">
      <c r="C348">
        <v>347</v>
      </c>
    </row>
    <row r="349" ht="12.75">
      <c r="C349">
        <v>348</v>
      </c>
    </row>
    <row r="350" ht="12.75">
      <c r="C350">
        <v>349</v>
      </c>
    </row>
    <row r="351" ht="12.75">
      <c r="C351">
        <v>350</v>
      </c>
    </row>
    <row r="352" ht="12.75">
      <c r="C352">
        <v>351</v>
      </c>
    </row>
    <row r="353" ht="12.75">
      <c r="C353">
        <v>352</v>
      </c>
    </row>
    <row r="354" ht="12.75">
      <c r="C354">
        <v>353</v>
      </c>
    </row>
    <row r="355" ht="12.75">
      <c r="C355">
        <v>354</v>
      </c>
    </row>
    <row r="356" ht="12.75">
      <c r="C356">
        <v>355</v>
      </c>
    </row>
    <row r="357" ht="12.75">
      <c r="C357">
        <v>356</v>
      </c>
    </row>
    <row r="358" ht="12.75">
      <c r="C358">
        <v>357</v>
      </c>
    </row>
    <row r="359" ht="12.75">
      <c r="C359">
        <v>358</v>
      </c>
    </row>
    <row r="360" ht="12.75">
      <c r="C360">
        <v>359</v>
      </c>
    </row>
    <row r="361" ht="12.75">
      <c r="C361">
        <v>360</v>
      </c>
    </row>
    <row r="362" ht="12.75">
      <c r="C362">
        <v>361</v>
      </c>
    </row>
    <row r="363" ht="12.75">
      <c r="C363">
        <v>362</v>
      </c>
    </row>
    <row r="364" ht="12.75">
      <c r="C364">
        <v>363</v>
      </c>
    </row>
    <row r="365" ht="12.75">
      <c r="C365">
        <v>364</v>
      </c>
    </row>
    <row r="366" ht="12.75">
      <c r="C366">
        <v>365</v>
      </c>
    </row>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ascott</dc:creator>
  <cp:keywords/>
  <dc:description/>
  <cp:lastModifiedBy>Carla</cp:lastModifiedBy>
  <cp:lastPrinted>2008-08-01T17:03:50Z</cp:lastPrinted>
  <dcterms:created xsi:type="dcterms:W3CDTF">2008-06-24T20:22:15Z</dcterms:created>
  <dcterms:modified xsi:type="dcterms:W3CDTF">2011-12-15T14:41:17Z</dcterms:modified>
  <cp:category/>
  <cp:version/>
  <cp:contentType/>
  <cp:contentStatus/>
</cp:coreProperties>
</file>